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855" windowHeight="12660" activeTab="1"/>
  </bookViews>
  <sheets>
    <sheet name="11년" sheetId="1" r:id="rId1"/>
    <sheet name="11년정리" sheetId="2" r:id="rId2"/>
  </sheets>
  <definedNames>
    <definedName name="_xlnm._FilterDatabase" localSheetId="0" hidden="1">'11년'!$A$1:$V$207</definedName>
    <definedName name="_xlnm.Print_Area" localSheetId="0">'11년'!$A$1:$E$203</definedName>
  </definedNames>
  <calcPr fullCalcOnLoad="1"/>
</workbook>
</file>

<file path=xl/sharedStrings.xml><?xml version="1.0" encoding="utf-8"?>
<sst xmlns="http://schemas.openxmlformats.org/spreadsheetml/2006/main" count="473" uniqueCount="393">
  <si>
    <t>회계일자</t>
  </si>
  <si>
    <t>적요</t>
  </si>
  <si>
    <t>진수사</t>
  </si>
  <si>
    <t>대인가</t>
  </si>
  <si>
    <t>금액</t>
  </si>
  <si>
    <t>구분</t>
  </si>
  <si>
    <t>(단위:원)</t>
  </si>
  <si>
    <t>집행월</t>
  </si>
  <si>
    <t>집행내역</t>
  </si>
  <si>
    <t>집행금액</t>
  </si>
  <si>
    <t>1월</t>
  </si>
  <si>
    <t>2월</t>
  </si>
  <si>
    <t>3월</t>
  </si>
  <si>
    <r>
      <t>4월</t>
    </r>
  </si>
  <si>
    <r>
      <t>5월</t>
    </r>
  </si>
  <si>
    <r>
      <t>6월</t>
    </r>
  </si>
  <si>
    <r>
      <t>7월</t>
    </r>
  </si>
  <si>
    <r>
      <t>8월</t>
    </r>
  </si>
  <si>
    <r>
      <t>9월</t>
    </r>
  </si>
  <si>
    <r>
      <t>10월</t>
    </r>
  </si>
  <si>
    <r>
      <t>11월</t>
    </r>
  </si>
  <si>
    <t>12월</t>
  </si>
  <si>
    <t xml:space="preserve"> 1.기관 및 조직 운영 정책 추진 협의 </t>
  </si>
  <si>
    <t xml:space="preserve"> 2.수행사업 추진관련 협의</t>
  </si>
  <si>
    <t xml:space="preserve"> 3.대내외 행사추진</t>
  </si>
  <si>
    <t>번호</t>
  </si>
  <si>
    <t xml:space="preserve"> 수행사업 추진관련 협의 0건</t>
  </si>
  <si>
    <t xml:space="preserve"> 수행사업 추진관련 협의 0건</t>
  </si>
  <si>
    <t xml:space="preserve"> 수행사업 추진관련 협의 1건</t>
  </si>
  <si>
    <t xml:space="preserve"> 대내외 행사추진 1건</t>
  </si>
  <si>
    <t xml:space="preserve"> 대내외 행사추진 3건</t>
  </si>
  <si>
    <t>2011/03/09</t>
  </si>
  <si>
    <t>대학특허교육 관련 업무추진비(최종협 부회장 등 5명)</t>
  </si>
  <si>
    <t>2011/09/28</t>
  </si>
  <si>
    <t xml:space="preserve">중국발명협회와의 업무회의_미지급금 </t>
  </si>
  <si>
    <t>2011/11/01</t>
  </si>
  <si>
    <t>업무추진비-기관평가보고서 관련 업무협의 미지급금</t>
  </si>
  <si>
    <t>2011/07/06</t>
  </si>
  <si>
    <t xml:space="preserve">차세대영재기업인관련 업무회의비 </t>
  </si>
  <si>
    <t>2011/01/12</t>
  </si>
  <si>
    <t>기관운영관련 업무회의비(1/12,용궁) 미지급금</t>
  </si>
  <si>
    <t>용궁</t>
  </si>
  <si>
    <t>2011/01/14</t>
  </si>
  <si>
    <t>기관운영관련 업무회의비(1/14,강변집) 미지급금</t>
  </si>
  <si>
    <t>2011/01/04</t>
  </si>
  <si>
    <t>기관운영관련 업무회의비(1/4,대인가) 미지급금</t>
  </si>
  <si>
    <t>2011/01/05</t>
  </si>
  <si>
    <t>기관운영관련 업무회의비(1/5,전주장작불곰탕) 미지급금</t>
  </si>
  <si>
    <t>2011/02/10</t>
  </si>
  <si>
    <t>기관운영관련 업무회의비(2/10,송추가마골) 미지급금</t>
  </si>
  <si>
    <t>송추가마골</t>
  </si>
  <si>
    <t>2011/02/16</t>
  </si>
  <si>
    <t>기관운영관련 업무회의비(2/16,원주추어탕) 미지급금</t>
  </si>
  <si>
    <t>2011/02/22</t>
  </si>
  <si>
    <t>기관운영관련 업무회의비(2/22,진수사) 미지급금</t>
  </si>
  <si>
    <t>2011/02/08</t>
  </si>
  <si>
    <t>기관운영관련 업무회의비(2/8,한가람) 미지급금</t>
  </si>
  <si>
    <t>2011/02/09</t>
  </si>
  <si>
    <t>기관운영관련 업무회의비(2/9,봉우리) 미지급금</t>
  </si>
  <si>
    <t>2011/01/20</t>
  </si>
  <si>
    <t>예산관련 업무회의비(1/20,강남삼호복집) 미지급금</t>
  </si>
  <si>
    <t>2011/02/11</t>
  </si>
  <si>
    <t>예산관련 업무회의비(2/11,송현일식) 미지급금</t>
  </si>
  <si>
    <t>예산관련 업무회의비(2/16,봉우리) 미지급금</t>
  </si>
  <si>
    <t>2011/02/07</t>
  </si>
  <si>
    <t>예산관련 업무회의비(2/7,(주)신안레저) 미지급금</t>
  </si>
  <si>
    <t>예산관련 업무회의비(2/8,삼오식당) 미지급금</t>
  </si>
  <si>
    <t>예산관련 업무회의비(2/9,박속낙지) 미지급금</t>
  </si>
  <si>
    <t>2011/01/10</t>
  </si>
  <si>
    <t>회원홍보 활동 관련 업무회의비(1/10,청정갯마을) 미지급금</t>
  </si>
  <si>
    <t>2011/01/19</t>
  </si>
  <si>
    <t>회원홍보 활동 관련 업무회의비(1/19,전주장작불곰탕) 미지급금</t>
  </si>
  <si>
    <t>회원홍보 활동 관련 업무회의비(1/5,조수사) 미지급금</t>
  </si>
  <si>
    <t>2011/01/13</t>
  </si>
  <si>
    <t>회원홍보활동 관련 업무회의비(1/13,베니건스코엑스점) 미지급금</t>
  </si>
  <si>
    <t>2011/02/24</t>
  </si>
  <si>
    <t>회원홍보활동 관련 업무회의비(2/24,바람과 구름) 미지급금</t>
  </si>
  <si>
    <t>회원홍보활동관련 업무회의비(2/10,스시토프) 미지급금</t>
  </si>
  <si>
    <t>회원홍보활동관련 업무회의비(2/10,전주장작불곰탕) 미지급금</t>
  </si>
  <si>
    <t>2011/02/17</t>
  </si>
  <si>
    <t>회원홍보활동관련 업무회의비(2/17,원주추어탕) 미지급금</t>
  </si>
  <si>
    <t>회원홍보활동관련 업무회의비(2/9,스시토프) 미지급금</t>
  </si>
  <si>
    <t>전문계고 발명교육 지원사업 업무추진비(10/31, 최종협 부회장 등 18명)_미지급금</t>
  </si>
  <si>
    <t>2011/08/24</t>
  </si>
  <si>
    <t>CEO 하계포럼 참가관련 업무회의비(8/24,코지카페) 미지급금</t>
  </si>
  <si>
    <t>2011/12/07</t>
  </si>
  <si>
    <t>IP경영 컨퍼런스 관련 업무회의비(12/7,봉우리) 미지급금</t>
  </si>
  <si>
    <t>2011/11/25</t>
  </si>
  <si>
    <t>IP경영인 대회 관련 업무회의비(11/25,진수사) 미지급금</t>
  </si>
  <si>
    <t>2011/12/27</t>
  </si>
  <si>
    <t>IP마이스터 프로그램 관련 업무회의비(12/27,봉우리) 미지급금</t>
  </si>
  <si>
    <t>2011/11/11</t>
  </si>
  <si>
    <t>KB히든스타 세미나 참석 관련 업무회의비(11/11,고래불) 미지급금</t>
  </si>
  <si>
    <t>2011/11/24</t>
  </si>
  <si>
    <t>YIP 최종결과 발표회 관련 업무회의비(11/24,엘리제) 미지급금</t>
  </si>
  <si>
    <t>2011/10/18</t>
  </si>
  <si>
    <t>기관운영 관련 업무회의비(10/18,송추가마골) 미지급금</t>
  </si>
  <si>
    <t>2011/10/26</t>
  </si>
  <si>
    <t>기관운영 관련 업무회의비(10/26,원주추어탕) 미지급금</t>
  </si>
  <si>
    <t>2011/10/28</t>
  </si>
  <si>
    <t>기관운영 관련 업무회의비(10/28,시골집) 미지급금</t>
  </si>
  <si>
    <t>2011/10/05</t>
  </si>
  <si>
    <t>기관운영 관련 업무회의비(10/5,비스트로친구들) 미지급금</t>
  </si>
  <si>
    <t>2011/10/06</t>
  </si>
  <si>
    <t>기관운영 관련 업무회의비(10/6,카페엘리제) 미지급금</t>
  </si>
  <si>
    <t>2011/10/07</t>
  </si>
  <si>
    <t>기관운영 관련 업무회의비(10/7,진수사) 미지급금</t>
  </si>
  <si>
    <t>기관운영 관련 업무회의비(11/24,토말) 미지급금</t>
  </si>
  <si>
    <t>기관운영 관련 업무회의비(11/25,진수사) 미지급금</t>
  </si>
  <si>
    <t>2011/12/15</t>
  </si>
  <si>
    <t>기관운영 관련 업무회의비(12/15,박속낙지) 미지급금</t>
  </si>
  <si>
    <t>2011/12/16</t>
  </si>
  <si>
    <t>기관운영 관련 업무회의비(12/16,진수사) 미지급금</t>
  </si>
  <si>
    <t>2011/12/28</t>
  </si>
  <si>
    <t>기관운영 관련 업무회의비(12/28,진수사) 미지급금</t>
  </si>
  <si>
    <t>2011/12/29</t>
  </si>
  <si>
    <t>기관운영 관련 업무회의비(12/29,세븐스프링스) 미지급금</t>
  </si>
  <si>
    <t>2011/12/03</t>
  </si>
  <si>
    <t>기관운영 관련 업무회의비(12/3,그랜드인터컨티넨탈) 미지급금</t>
  </si>
  <si>
    <t>2011/12/06</t>
  </si>
  <si>
    <t>기관운영 관련 업무회의비(12/6,진수사) 미지급금</t>
  </si>
  <si>
    <t>2011/03/11</t>
  </si>
  <si>
    <t>기관운영 관련 업무회의비(3/11,토말) 미지급금</t>
  </si>
  <si>
    <t>2011/03/17</t>
  </si>
  <si>
    <t>기관운영 관련 업무회의비(3/17,진수사) 미지급금</t>
  </si>
  <si>
    <t>2011/03/21</t>
  </si>
  <si>
    <t>기관운영 관련 업무회의비(3/21,가연) 미지급금</t>
  </si>
  <si>
    <t>기관운영 관련 업무회의비(3/21,장원) 미지급금</t>
  </si>
  <si>
    <t>2011/03/29</t>
  </si>
  <si>
    <t>기관운영 관련 업무회의비(3/29,최수사) 미지급금</t>
  </si>
  <si>
    <t>2011/03/03</t>
  </si>
  <si>
    <t>기관운영 관련 업무회의비(3/3,세븐스프링스) 미지급금</t>
  </si>
  <si>
    <t>기관운영 관련 업무회의비(3/9,원주추어탕) 미지급금</t>
  </si>
  <si>
    <t>2011/04/13</t>
  </si>
  <si>
    <t>기관운영 관련 업무회의비(4/13,황금동태) 미지급금</t>
  </si>
  <si>
    <t>2011/04/14</t>
  </si>
  <si>
    <t>기관운영 관련 업무회의비(4/14,루안) 미지급금</t>
  </si>
  <si>
    <t>2011/04/16</t>
  </si>
  <si>
    <t>기관운영 관련 업무회의비(4/16,레드스퀘어) 미지급금</t>
  </si>
  <si>
    <t>2011/04/18</t>
  </si>
  <si>
    <t>기관운영 관련 업무회의비(4/18,순두부마을) 미지급금</t>
  </si>
  <si>
    <t>기관운영 관련 업무회의비(4/18,조수사) 미지급금</t>
  </si>
  <si>
    <t>2011/04/19</t>
  </si>
  <si>
    <t>기관운영 관련 업무회의비(4/19,세븐스프링스) 미지급금</t>
  </si>
  <si>
    <t>2011/04/22</t>
  </si>
  <si>
    <t>기관운영 관련 업무회의비(4/22,조수사) 미지급금</t>
  </si>
  <si>
    <t>2011/04/25</t>
  </si>
  <si>
    <t>기관운영 관련 업무회의비(4/25,송추가마골) 미지급금</t>
  </si>
  <si>
    <t>2011/04/27</t>
  </si>
  <si>
    <t>기관운영 관련 업무회의비(4/27,원주추어탕) 미지급금</t>
  </si>
  <si>
    <t>기관운영 관련 업무회의비(4/27,진수사) 미지급금</t>
  </si>
  <si>
    <t>2011/04/28</t>
  </si>
  <si>
    <t>기관운영 관련 업무회의비(4/28,세븐스프링스) 미지급금</t>
  </si>
  <si>
    <t>2011/04/29</t>
  </si>
  <si>
    <t>기관운영 관련 업무회의비(4/29,고향마을) 미지급금</t>
  </si>
  <si>
    <t>기관운영 관련 업무회의비(4/29,진수사) 미지급금</t>
  </si>
  <si>
    <t>2011/04/04</t>
  </si>
  <si>
    <t>기관운영 관련 업무회의비(4/4,스시토프) 미지급금</t>
  </si>
  <si>
    <t>2011/04/05</t>
  </si>
  <si>
    <t>기관운영 관련 업무회의비(4/5,세븐스프링스) 미지급금</t>
  </si>
  <si>
    <t>2011/05/12</t>
  </si>
  <si>
    <t>기관운영 관련 업무회의비(5/12,동해안) 미지급금</t>
  </si>
  <si>
    <t>기관운영 관련 업무회의비(5/12,한가람) 미지급금</t>
  </si>
  <si>
    <t>2011/05/17</t>
  </si>
  <si>
    <t>기관운영 관련 업무회의비(5/17,선천) 미지급금</t>
  </si>
  <si>
    <t>2011/05/02</t>
  </si>
  <si>
    <t>기관운영 관련 업무회의비(5/2,진수사) 미지급금</t>
  </si>
  <si>
    <t>2011/05/23</t>
  </si>
  <si>
    <t>기관운영 관련 업무회의비(5/23,원주추어탕) 미지급금</t>
  </si>
  <si>
    <t>2011/05/24</t>
  </si>
  <si>
    <t>기관운영 관련 업무회의비(5/24,진수사) 미지급금</t>
  </si>
  <si>
    <t>2011/05/25</t>
  </si>
  <si>
    <t>기관운영 관련 업무회의비(5/25,몽룡골가마솥추어탕) 미지급금</t>
  </si>
  <si>
    <t>2011/05/30</t>
  </si>
  <si>
    <t>기관운영 관련 업무회의비(5/30,평창갈비) 미지급금</t>
  </si>
  <si>
    <t>2011/05/31</t>
  </si>
  <si>
    <t>기관운영 관련 업무회의비(5/31,서래본가) 미지급금</t>
  </si>
  <si>
    <t>2011/05/06</t>
  </si>
  <si>
    <t>기관운영 관련 업무회의비(5/4,진수사) 미지급금</t>
  </si>
  <si>
    <t>기관운영 관련 업무회의비(5/6,한양한정식) 미지급금</t>
  </si>
  <si>
    <t>2011/06/01</t>
  </si>
  <si>
    <t>기관운영 관련 업무회의비(6/1,초대) 미지급금</t>
  </si>
  <si>
    <t>2011/06/10</t>
  </si>
  <si>
    <t>기관운영 관련 업무회의비(6/10,고래불) 미지급금</t>
  </si>
  <si>
    <t>2011/06/15</t>
  </si>
  <si>
    <t>기관운영 관련 업무회의비(6/15,원주추어탕) 미지급금</t>
  </si>
  <si>
    <t>2011/06/20</t>
  </si>
  <si>
    <t>기관운영 관련 업무회의비(6/20,원주추어탕) 미지급금</t>
  </si>
  <si>
    <t>2011/06/03</t>
  </si>
  <si>
    <t>기관운영 관련 업무회의비(6/3,바람과구름) 미지급금</t>
  </si>
  <si>
    <t>기관운영 관련 업무회의비(6/3,진수사) 미지급금</t>
  </si>
  <si>
    <t>2011/06/30</t>
  </si>
  <si>
    <t>기관운영 관련 업무회의비(6/30,명동칼국수샤브샤브) 미지급금</t>
  </si>
  <si>
    <t>2011/06/08</t>
  </si>
  <si>
    <t>기관운영 관련 업무회의비(6/8,원주추어탕) 미지급금</t>
  </si>
  <si>
    <t>기관운영 관련 업무회의비(6/8,진수사) 미지급금</t>
  </si>
  <si>
    <t>2011/07/11</t>
  </si>
  <si>
    <t>기관운영 관련 업무회의비(7/11,부산삼정) 미지급금</t>
  </si>
  <si>
    <t>2011/07/21</t>
  </si>
  <si>
    <t>기관운영 관련 업무회의비(7/21,진수사) 미지급금</t>
  </si>
  <si>
    <t>2011/07/22</t>
  </si>
  <si>
    <t>기관운영 관련 업무회의비(7/22,물좋은청정거제) 미지급금</t>
  </si>
  <si>
    <t>기관운영 관련 업무회의비(7/22,원주추어탕) 미지급금</t>
  </si>
  <si>
    <t>2011/07/28</t>
  </si>
  <si>
    <t>기관운영 관련 업무회의비(7/28,송추가마골) 미지급금</t>
  </si>
  <si>
    <t>2011/07/07</t>
  </si>
  <si>
    <t>기관운영 관련 업무회의비(7/7,박속낙지) 미지급금</t>
  </si>
  <si>
    <t>2011/08/17</t>
  </si>
  <si>
    <t>기관운영 관련 업무회의비(8/17,봉우리) 미지급금</t>
  </si>
  <si>
    <t>2011/08/19</t>
  </si>
  <si>
    <t>기관운영 관련 업무회의비(8/19,진수사) 미지급금</t>
  </si>
  <si>
    <t>2011/08/02</t>
  </si>
  <si>
    <t>기관운영 관련 업무회의비(8/2,봉우리) 미지급금</t>
  </si>
  <si>
    <t>2011/08/05</t>
  </si>
  <si>
    <t>기관운영 관련 업무회의비(8/5,금다연) 미지급금</t>
  </si>
  <si>
    <t>2011/08/09</t>
  </si>
  <si>
    <t>기관운영 관련 업무회의비(8/9,최수사) 미지급금</t>
  </si>
  <si>
    <t>2011/09/15</t>
  </si>
  <si>
    <t>기관운영 관련 업무회의비(9/15,원주추어탕) 미지급금</t>
  </si>
  <si>
    <t>2011/09/22</t>
  </si>
  <si>
    <t>기관운영 관련 업무회의비(9/22,마키노차야) 미지급금</t>
  </si>
  <si>
    <t>2011/09/07</t>
  </si>
  <si>
    <t>기관운영 관련 업무회의비(9/7,진수사) 미지급금</t>
  </si>
  <si>
    <t>2011/09/09</t>
  </si>
  <si>
    <t>기관운영 관련 업무회의비(9/9,트랭블루) 미지급금</t>
  </si>
  <si>
    <t>2011/12/22</t>
  </si>
  <si>
    <t>대학창의발명대회 시상식 관련 업무회의비(12/22,진수사) 미지급금</t>
  </si>
  <si>
    <t>2011/09/02</t>
  </si>
  <si>
    <t>명사초청 특강 관련 업무회의비(9/2,할리스역삼) 미지급금</t>
  </si>
  <si>
    <t>2011/12/12</t>
  </si>
  <si>
    <t>발명교육 관계자 워크숍 관련 업무회의비(12/12,진수사) 미지급금</t>
  </si>
  <si>
    <t>2011/10/13</t>
  </si>
  <si>
    <t>산업재산정책국장 업무보고 관련 업무회의비(10/13,카페엘리제) 미지급금</t>
  </si>
  <si>
    <t>2011/12/23</t>
  </si>
  <si>
    <t>선도대학 업무협약 체결식 관련 업무회의비(12/23,엘리제) 미지급금</t>
  </si>
  <si>
    <t>2011/10/19</t>
  </si>
  <si>
    <t>예산 관련 업무회의비(10/19,원주추어탕) 미지급금</t>
  </si>
  <si>
    <t>2011/10/27</t>
  </si>
  <si>
    <t>예산 관련 업무회의비(10/27,한강옥) 미지급금</t>
  </si>
  <si>
    <t>2011/10/04</t>
  </si>
  <si>
    <t>예산 관련 업무회의비(10/4,매화도) 미지급금</t>
  </si>
  <si>
    <t>예산 관련 업무회의비(10/7,최수사) 미지급금</t>
  </si>
  <si>
    <t>2011/11/21</t>
  </si>
  <si>
    <t>예산 관련 업무회의비(11/21,전주복집) 미지급금</t>
  </si>
  <si>
    <t>2011/12/13</t>
  </si>
  <si>
    <t>예산 관련 업무회의비(12/13,신안레져) 미지급금</t>
  </si>
  <si>
    <t>2011/12/14</t>
  </si>
  <si>
    <t>예산 관련 업무회의비(12/14,카페베네) 미지급금</t>
  </si>
  <si>
    <t>예산 관련 업무회의비(12/23,토말) 미지급금</t>
  </si>
  <si>
    <t>2011/12/30</t>
  </si>
  <si>
    <t>예산 관련 업무회의비(12/30,엘리제) 미지급금</t>
  </si>
  <si>
    <t>2011/05/16</t>
  </si>
  <si>
    <t>예산 관련 업무회의비(5/16,송추가마골) 미지급금</t>
  </si>
  <si>
    <t>예산 관련 업무회의비(5/23,마당) 미지급금</t>
  </si>
  <si>
    <t>2011/05/03</t>
  </si>
  <si>
    <t>예산 관련 업무회의비(5/3,솔밭묵집) 미지급금</t>
  </si>
  <si>
    <t>2011/06/16</t>
  </si>
  <si>
    <t>예산 관련 업무회의비(6/16,봉우리) 미지급금</t>
  </si>
  <si>
    <t>2011/06/09</t>
  </si>
  <si>
    <t>예산 관련 업무회의비(6/9,최수사) 미지급금</t>
  </si>
  <si>
    <t>2011/07/12</t>
  </si>
  <si>
    <t>예산 관련 업무회의비(7/12,한양) 미지급금</t>
  </si>
  <si>
    <t>2011/07/14</t>
  </si>
  <si>
    <t>예산 관련 업무회의비(7/14,세븐스프링스) 미지급금</t>
  </si>
  <si>
    <t>2011/07/27</t>
  </si>
  <si>
    <t>예산 관련 업무회의비(7/27,장원토종한우) 미지급금</t>
  </si>
  <si>
    <t>2011/07/08</t>
  </si>
  <si>
    <t>예산 관련 업무회의비(7/8,작은프랑스) 미지급금</t>
  </si>
  <si>
    <t>2011/08/16</t>
  </si>
  <si>
    <t>예산 관련 업무회의비(8/16,몽룡골가마솥추어탕)</t>
  </si>
  <si>
    <t>예산 관련 업무회의비(8/17,원주추어탕) 미지급금</t>
  </si>
  <si>
    <t>2011/08/04</t>
  </si>
  <si>
    <t>예산 관련 업무회의비(8/4,평창갈비) 미지급금</t>
  </si>
  <si>
    <t>예산 관련 업무회의비(8/9,아맛골) 미지급금</t>
  </si>
  <si>
    <t>2011/09/14</t>
  </si>
  <si>
    <t>예산 관련 업무회의비(9/14,최수사) 미지급금</t>
  </si>
  <si>
    <t>2011/09/08</t>
  </si>
  <si>
    <t>예산 관련 업무회의비(9/8,봉우리) 미지급금</t>
  </si>
  <si>
    <t>2011/06/29</t>
  </si>
  <si>
    <t>예산관련 업무회의비(6/29,테리야끼) 미지급금</t>
  </si>
  <si>
    <t>이러닝 워크숍 관련 업무회의비(12/7,시골집) 미지급금</t>
  </si>
  <si>
    <t>2011/10/20</t>
  </si>
  <si>
    <t>임시이사회 관련 업무회의비(10/20,채선당) 미지급금</t>
  </si>
  <si>
    <t>2011/11/23</t>
  </si>
  <si>
    <t>직무발명 국제포럼 관련 업무회의비(11/23,진수사) 미지급금</t>
  </si>
  <si>
    <t>2011/12/09</t>
  </si>
  <si>
    <t>차세대 콜로키움 관련 업무회의비(12/9,초대) 미지급금</t>
  </si>
  <si>
    <t>창립기념식 개최 관련 업무회의비(10/18,에어카페) 미지급금</t>
  </si>
  <si>
    <t>캠퍼스 특허전략 유니버시아드 관련 업무회의비(12/12,그랜드인터컨티넨탈) 미지급금</t>
  </si>
  <si>
    <t>2011/11/07</t>
  </si>
  <si>
    <t>한전 발명특허대전 참석 관련 업무회의비(11/7,마키노차야) 미지급금</t>
  </si>
  <si>
    <t>2011/10/21</t>
  </si>
  <si>
    <t>홈커밍데이 개최 관련 업무회의비(10/21,마키노차야) 미지급금</t>
  </si>
  <si>
    <t>2011/11/09</t>
  </si>
  <si>
    <t>회원사 워크샵 참가 관련 업무회의비(11/9,세븐스프링스) 미지급금</t>
  </si>
  <si>
    <t>기관운영 관련 업무회의비(10/26,진수사) 미지급금</t>
  </si>
  <si>
    <t>기관운영 관련 업무회의비(3/17,한양) 미지급금</t>
  </si>
  <si>
    <t>기관운영 관련 업무회의비(3/21,믹스앤베이크) 미지급금</t>
  </si>
  <si>
    <t>기관운영 관련 업무회의비(3/22,진수사) 미지급금</t>
  </si>
  <si>
    <t>기관운영 관련 업무회의비(3/25,청도일식) 미지급금</t>
  </si>
  <si>
    <t>기관운영 관련 업무회의비(3/30,마당) 미지급금</t>
  </si>
  <si>
    <t>기관운영 관련 업무회의비(3/31,그랜드키친) 미지급금</t>
  </si>
  <si>
    <t>기관운영 관련 업무회의비(3/4,수정복) 미지급금</t>
  </si>
  <si>
    <t>기관운영 관련 업무회의비(3/7,진수사) 미지급금</t>
  </si>
  <si>
    <t>기관운영 관련 업무회의비(4/12,마키노차야) 미지급금</t>
  </si>
  <si>
    <t>기관운영 관련 업무회의비(4/14,진수사) 미지급금</t>
  </si>
  <si>
    <t>기관운영 관련 업무회의비(4/19,진수사) 미지급금</t>
  </si>
  <si>
    <t>기관운영 관련 업무회의비(5/11,그랜드키친) 미지급금</t>
  </si>
  <si>
    <t>기관운영 관련 업무회의비(6/22,바우고개) 미지급금</t>
  </si>
  <si>
    <t>기관운영 관련 업무회의비(6/7,진수사) 미지급금</t>
  </si>
  <si>
    <t>기관운영 관련 업무회의비(7/11,그랜드키친) 미지급금</t>
  </si>
  <si>
    <t>기관운영 관련 업무회의비(7/12,서울대오리) 미지급금</t>
  </si>
  <si>
    <t>기관운영 관련 업무회의비(7/19,진수사) 미지급금</t>
  </si>
  <si>
    <t>기관운영 관련 업무회의비(8/4,봉우리) 미지급금</t>
  </si>
  <si>
    <t>기관운영 관련 업무회의비(9/16,봉우리) 미지급금</t>
  </si>
  <si>
    <t>기관운영 관련 업무회의비(9/8,진수사) 미지급금</t>
  </si>
  <si>
    <t>미국 특허청 차장 회담 관련 업무회의비(9/5,진수사) 미지급금</t>
  </si>
  <si>
    <t>예산 관련 업무회의비(12/20,솔비바) 미지급금</t>
  </si>
  <si>
    <t>예산 관련 업무회의비(3/10,식탁에행복) 미지급금</t>
  </si>
  <si>
    <t>예산 관련 업무회의비(3/15,이수사) 미지급금</t>
  </si>
  <si>
    <t>예산 관련 업무회의비(7/15,베네치아) 미지급금</t>
  </si>
  <si>
    <t>예산 관련 업무회의비(7/22,물좋은청정거제) 미지급금</t>
  </si>
  <si>
    <t>예산관련 업무회의비(5/19,시오리) 미지급금</t>
  </si>
  <si>
    <t>예산관련 업무회의비(5/4,삼경) 미지급금</t>
  </si>
  <si>
    <t>예산관련 업무회의비(7/1,오미가) 미지급금</t>
  </si>
  <si>
    <t>직무발명 국제포럼 관련 업무회의비(11/22,매드포갈릭) 미지급금</t>
  </si>
  <si>
    <t>2011/03/22</t>
  </si>
  <si>
    <t>2011/03/25</t>
  </si>
  <si>
    <t>2011/03/30</t>
  </si>
  <si>
    <t>2011/03/31</t>
  </si>
  <si>
    <t>2011/03/04</t>
  </si>
  <si>
    <t>2011/03/07</t>
  </si>
  <si>
    <t>2011/04/12</t>
  </si>
  <si>
    <t>2011/05/11</t>
  </si>
  <si>
    <t>2011/06/22</t>
  </si>
  <si>
    <t>2011/06/07</t>
  </si>
  <si>
    <t>2011/07/19</t>
  </si>
  <si>
    <t>2011/09/16</t>
  </si>
  <si>
    <t>2011/09/05</t>
  </si>
  <si>
    <t>2011/12/20</t>
  </si>
  <si>
    <t>2011/03/10</t>
  </si>
  <si>
    <t>2011/03/15</t>
  </si>
  <si>
    <t>2011/07/15</t>
  </si>
  <si>
    <t>2011/05/19</t>
  </si>
  <si>
    <t>2011/05/04</t>
  </si>
  <si>
    <t>2011/07/01</t>
  </si>
  <si>
    <t>2011/11/22</t>
  </si>
  <si>
    <t>월계</t>
  </si>
  <si>
    <t>누계</t>
  </si>
  <si>
    <t>기관장 업무추진비 세부 집행내역(11년도)</t>
  </si>
  <si>
    <t xml:space="preserve"> 대내외 행사추진 4건</t>
  </si>
  <si>
    <t>총11건</t>
  </si>
  <si>
    <t xml:space="preserve"> 기관 및 조직 운영 정책 추진 협의 10건</t>
  </si>
  <si>
    <t>총15건</t>
  </si>
  <si>
    <t xml:space="preserve"> 기관 및 조직 운영 정책 추진 협의 17건</t>
  </si>
  <si>
    <t xml:space="preserve"> 대내외 행사추진 1건</t>
  </si>
  <si>
    <t>총18건</t>
  </si>
  <si>
    <t xml:space="preserve"> 기관 및 조직 운영 정책 추진 협의 18건</t>
  </si>
  <si>
    <t xml:space="preserve"> 대내외 행사추진 0건</t>
  </si>
  <si>
    <t xml:space="preserve"> 기관 및 조직 운영 정책 추진 협의 20건</t>
  </si>
  <si>
    <t>총20건</t>
  </si>
  <si>
    <t xml:space="preserve"> 기관 및 조직 운영 정책 추진 협의 14건</t>
  </si>
  <si>
    <t>총14건</t>
  </si>
  <si>
    <t xml:space="preserve"> 수행사업 추진관련 협의 1건</t>
  </si>
  <si>
    <t xml:space="preserve"> 기관 및 조직 운영 정책 추진 협의 8건</t>
  </si>
  <si>
    <t xml:space="preserve"> 수행사업 추진관련 협의 0건</t>
  </si>
  <si>
    <t xml:space="preserve"> 대내외 행사추진 3건</t>
  </si>
  <si>
    <t xml:space="preserve"> 기관 및 조직 운영 정책 추진 협의 11건</t>
  </si>
  <si>
    <t xml:space="preserve"> 기관 및 조직 운영 정책 추진 협의 4건</t>
  </si>
  <si>
    <t xml:space="preserve"> 수행사업 추진관련 협의 5건</t>
  </si>
  <si>
    <t xml:space="preserve"> 대내외 행사추진 3건</t>
  </si>
  <si>
    <t>총12건</t>
  </si>
  <si>
    <t xml:space="preserve"> 기관 및 조직 운영 정책 추진 협의 12건</t>
  </si>
  <si>
    <t xml:space="preserve"> 수행사업 추진관련 협의 7건</t>
  </si>
  <si>
    <t>2011/01/11</t>
  </si>
  <si>
    <t>광양불고기</t>
  </si>
  <si>
    <t>2011/02/14</t>
  </si>
  <si>
    <t>2011/02/15</t>
  </si>
  <si>
    <t>등대</t>
  </si>
  <si>
    <t>스시히로바</t>
  </si>
  <si>
    <t>2011/02/18</t>
  </si>
  <si>
    <t>2011/01/18</t>
  </si>
  <si>
    <t>예산관련 업무회의비(1/11,진수사) 미지급금</t>
  </si>
  <si>
    <t>예산관련 업무회의비(1/10,광양불고기) 미지급금</t>
  </si>
  <si>
    <t>기관운영관련 업무회의비(1/11,용궁) 미지급금</t>
  </si>
  <si>
    <t>회원홍보활동관련 업무회의비(2/18,송추가마골) 미지급금</t>
  </si>
  <si>
    <t>예산관련 업무회의비(2/15,진수사) 미지급금</t>
  </si>
  <si>
    <t>기관운영관련 업무회의비(2/14,스시히로바) 미지급금</t>
  </si>
  <si>
    <t>예산관련 업무회의비(1/18,대인가) 미지급금</t>
  </si>
  <si>
    <t>예산관련 업무회의비(1/20,등대) 미지급금</t>
  </si>
  <si>
    <t xml:space="preserve"> 대내외 행사추진 6건</t>
  </si>
  <si>
    <t>총18건</t>
  </si>
  <si>
    <t>총 189 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</si>
</sst>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#"/>
    <numFmt numFmtId="177" formatCode="#,##0_ 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0"/>
      <color indexed="8"/>
      <name val="Arial"/>
      <family val="2"/>
    </font>
    <font>
      <sz val="8"/>
      <name val="맑은 고딕"/>
      <family val="3"/>
    </font>
    <font>
      <sz val="8"/>
      <name val="돋움"/>
      <family val="3"/>
    </font>
    <font>
      <sz val="10"/>
      <color indexed="9"/>
      <name val="굴림"/>
      <family val="3"/>
    </font>
    <font>
      <sz val="10"/>
      <color indexed="8"/>
      <name val="굴림"/>
      <family val="3"/>
    </font>
    <font>
      <b/>
      <sz val="10"/>
      <color indexed="8"/>
      <name val="굴림"/>
      <family val="3"/>
    </font>
    <font>
      <sz val="10"/>
      <color indexed="48"/>
      <name val="굴림"/>
      <family val="3"/>
    </font>
    <font>
      <b/>
      <u val="single"/>
      <sz val="15"/>
      <color indexed="8"/>
      <name val="굴림체"/>
      <family val="3"/>
    </font>
    <font>
      <sz val="10"/>
      <color indexed="8"/>
      <name val="굴림체"/>
      <family val="3"/>
    </font>
    <font>
      <b/>
      <sz val="12"/>
      <color indexed="8"/>
      <name val="굴림체"/>
      <family val="3"/>
    </font>
    <font>
      <sz val="12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sz val="12"/>
      <color indexed="8"/>
      <name val="돋움"/>
      <family val="3"/>
    </font>
    <font>
      <b/>
      <sz val="10"/>
      <color indexed="8"/>
      <name val="굴림체"/>
      <family val="3"/>
    </font>
    <font>
      <sz val="9"/>
      <name val="Microsoft Sans Serif"/>
      <family val="2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2">
    <xf numFmtId="0" fontId="0" fillId="0" borderId="0" xfId="0" applyFont="1" applyAlignment="1">
      <alignment vertical="center"/>
    </xf>
    <xf numFmtId="0" fontId="2" fillId="0" borderId="0" xfId="64" applyNumberFormat="1" applyFont="1" applyFill="1" applyBorder="1" applyAlignment="1" applyProtection="1">
      <alignment/>
      <protection/>
    </xf>
    <xf numFmtId="0" fontId="2" fillId="33" borderId="0" xfId="64" applyFill="1" applyAlignment="1" applyProtection="1">
      <alignment vertical="center"/>
      <protection/>
    </xf>
    <xf numFmtId="0" fontId="5" fillId="34" borderId="10" xfId="64" applyFont="1" applyFill="1" applyBorder="1" applyAlignment="1" applyProtection="1">
      <alignment horizontal="center" vertical="center"/>
      <protection/>
    </xf>
    <xf numFmtId="41" fontId="5" fillId="34" borderId="10" xfId="49" applyFont="1" applyFill="1" applyBorder="1" applyAlignment="1" applyProtection="1">
      <alignment horizontal="center" vertical="center"/>
      <protection/>
    </xf>
    <xf numFmtId="0" fontId="5" fillId="34" borderId="10" xfId="49" applyNumberFormat="1" applyFont="1" applyFill="1" applyBorder="1" applyAlignment="1" applyProtection="1">
      <alignment horizontal="center" vertical="center"/>
      <protection/>
    </xf>
    <xf numFmtId="0" fontId="6" fillId="0" borderId="0" xfId="64" applyNumberFormat="1" applyFont="1" applyFill="1" applyBorder="1" applyAlignment="1" applyProtection="1">
      <alignment/>
      <protection/>
    </xf>
    <xf numFmtId="41" fontId="6" fillId="0" borderId="0" xfId="49" applyFont="1" applyFill="1" applyBorder="1" applyAlignment="1" applyProtection="1">
      <alignment/>
      <protection/>
    </xf>
    <xf numFmtId="0" fontId="51" fillId="35" borderId="10" xfId="72" applyNumberFormat="1" applyFont="1" applyFill="1" applyBorder="1" applyAlignment="1" applyProtection="1">
      <alignment horizontal="center"/>
      <protection/>
    </xf>
    <xf numFmtId="0" fontId="8" fillId="36" borderId="0" xfId="72" applyNumberFormat="1" applyFont="1" applyFill="1" applyBorder="1" applyAlignment="1" applyProtection="1">
      <alignment/>
      <protection/>
    </xf>
    <xf numFmtId="0" fontId="8" fillId="35" borderId="0" xfId="72" applyNumberFormat="1" applyFont="1" applyFill="1" applyBorder="1" applyAlignment="1" applyProtection="1">
      <alignment/>
      <protection/>
    </xf>
    <xf numFmtId="0" fontId="6" fillId="36" borderId="0" xfId="72" applyNumberFormat="1" applyFont="1" applyFill="1" applyBorder="1" applyAlignment="1" applyProtection="1">
      <alignment/>
      <protection/>
    </xf>
    <xf numFmtId="0" fontId="6" fillId="0" borderId="0" xfId="72" applyNumberFormat="1" applyFont="1" applyFill="1" applyBorder="1" applyAlignment="1" applyProtection="1">
      <alignment/>
      <protection/>
    </xf>
    <xf numFmtId="0" fontId="6" fillId="0" borderId="0" xfId="64" applyNumberFormat="1" applyFont="1" applyFill="1" applyBorder="1" applyAlignment="1" applyProtection="1">
      <alignment horizontal="center"/>
      <protection/>
    </xf>
    <xf numFmtId="0" fontId="6" fillId="0" borderId="0" xfId="49" applyNumberFormat="1" applyFont="1" applyFill="1" applyBorder="1" applyAlignment="1" applyProtection="1">
      <alignment horizontal="center"/>
      <protection/>
    </xf>
    <xf numFmtId="0" fontId="2" fillId="0" borderId="10" xfId="64" applyBorder="1" applyAlignment="1" applyProtection="1">
      <alignment vertical="center"/>
      <protection/>
    </xf>
    <xf numFmtId="0" fontId="10" fillId="0" borderId="0" xfId="71" applyNumberFormat="1" applyFont="1" applyFill="1" applyBorder="1" applyAlignment="1" applyProtection="1">
      <alignment/>
      <protection/>
    </xf>
    <xf numFmtId="0" fontId="10" fillId="0" borderId="0" xfId="71" applyNumberFormat="1" applyFont="1" applyFill="1" applyBorder="1" applyAlignment="1" applyProtection="1">
      <alignment horizontal="right"/>
      <protection/>
    </xf>
    <xf numFmtId="0" fontId="11" fillId="37" borderId="10" xfId="71" applyNumberFormat="1" applyFont="1" applyFill="1" applyBorder="1" applyAlignment="1" applyProtection="1">
      <alignment horizontal="center" vertical="center"/>
      <protection/>
    </xf>
    <xf numFmtId="0" fontId="13" fillId="0" borderId="0" xfId="71" applyNumberFormat="1" applyFont="1" applyFill="1" applyBorder="1" applyAlignment="1" applyProtection="1">
      <alignment/>
      <protection/>
    </xf>
    <xf numFmtId="177" fontId="13" fillId="0" borderId="11" xfId="71" applyNumberFormat="1" applyFont="1" applyFill="1" applyBorder="1" applyAlignment="1" applyProtection="1">
      <alignment/>
      <protection/>
    </xf>
    <xf numFmtId="0" fontId="13" fillId="0" borderId="12" xfId="71" applyNumberFormat="1" applyFont="1" applyFill="1" applyBorder="1" applyAlignment="1" applyProtection="1">
      <alignment horizontal="center"/>
      <protection/>
    </xf>
    <xf numFmtId="177" fontId="14" fillId="0" borderId="10" xfId="71" applyNumberFormat="1" applyFont="1" applyFill="1" applyBorder="1" applyAlignment="1" applyProtection="1">
      <alignment/>
      <protection/>
    </xf>
    <xf numFmtId="177" fontId="14" fillId="36" borderId="10" xfId="71" applyNumberFormat="1" applyFont="1" applyFill="1" applyBorder="1" applyAlignment="1" applyProtection="1">
      <alignment/>
      <protection/>
    </xf>
    <xf numFmtId="0" fontId="16" fillId="0" borderId="0" xfId="71" applyNumberFormat="1" applyFont="1" applyFill="1" applyBorder="1" applyAlignment="1" applyProtection="1">
      <alignment/>
      <protection/>
    </xf>
    <xf numFmtId="176" fontId="13" fillId="0" borderId="11" xfId="71" applyNumberFormat="1" applyFont="1" applyFill="1" applyBorder="1" applyAlignment="1" applyProtection="1">
      <alignment/>
      <protection/>
    </xf>
    <xf numFmtId="176" fontId="8" fillId="36" borderId="0" xfId="72" applyNumberFormat="1" applyFont="1" applyFill="1" applyBorder="1" applyAlignment="1" applyProtection="1">
      <alignment/>
      <protection/>
    </xf>
    <xf numFmtId="176" fontId="10" fillId="0" borderId="0" xfId="71" applyNumberFormat="1" applyFont="1" applyFill="1" applyBorder="1" applyAlignment="1" applyProtection="1">
      <alignment/>
      <protection/>
    </xf>
    <xf numFmtId="0" fontId="10" fillId="0" borderId="0" xfId="71" applyFont="1" applyFill="1" applyBorder="1" applyAlignment="1" applyProtection="1">
      <alignment/>
      <protection/>
    </xf>
    <xf numFmtId="176" fontId="13" fillId="0" borderId="13" xfId="71" applyNumberFormat="1" applyFont="1" applyFill="1" applyBorder="1" applyAlignment="1" applyProtection="1">
      <alignment/>
      <protection/>
    </xf>
    <xf numFmtId="0" fontId="13" fillId="0" borderId="14" xfId="71" applyNumberFormat="1" applyFont="1" applyFill="1" applyBorder="1" applyAlignment="1" applyProtection="1">
      <alignment/>
      <protection/>
    </xf>
    <xf numFmtId="0" fontId="13" fillId="0" borderId="11" xfId="71" applyNumberFormat="1" applyFont="1" applyFill="1" applyBorder="1" applyAlignment="1" applyProtection="1">
      <alignment/>
      <protection/>
    </xf>
    <xf numFmtId="0" fontId="13" fillId="0" borderId="15" xfId="71" applyNumberFormat="1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1" fontId="17" fillId="0" borderId="0" xfId="48" applyFont="1" applyFill="1" applyAlignment="1" applyProtection="1">
      <alignment horizontal="center" vertical="center" wrapText="1"/>
      <protection/>
    </xf>
    <xf numFmtId="0" fontId="52" fillId="35" borderId="0" xfId="72" applyNumberFormat="1" applyFont="1" applyFill="1" applyBorder="1" applyAlignment="1" applyProtection="1">
      <alignment horizontal="center"/>
      <protection/>
    </xf>
    <xf numFmtId="176" fontId="51" fillId="35" borderId="0" xfId="72" applyNumberFormat="1" applyFont="1" applyFill="1" applyBorder="1" applyProtection="1">
      <alignment/>
      <protection/>
    </xf>
    <xf numFmtId="0" fontId="51" fillId="35" borderId="0" xfId="72" applyNumberFormat="1" applyFont="1" applyFill="1" applyBorder="1" applyAlignment="1" applyProtection="1">
      <alignment horizontal="center"/>
      <protection/>
    </xf>
    <xf numFmtId="0" fontId="52" fillId="35" borderId="0" xfId="72" applyNumberFormat="1" applyFont="1" applyFill="1" applyBorder="1" applyAlignment="1" applyProtection="1">
      <alignment/>
      <protection/>
    </xf>
    <xf numFmtId="0" fontId="6" fillId="38" borderId="0" xfId="72" applyNumberFormat="1" applyFont="1" applyFill="1" applyBorder="1" applyAlignment="1" applyProtection="1">
      <alignment/>
      <protection/>
    </xf>
    <xf numFmtId="176" fontId="7" fillId="38" borderId="0" xfId="72" applyNumberFormat="1" applyFont="1" applyFill="1" applyBorder="1" applyAlignment="1" applyProtection="1">
      <alignment/>
      <protection/>
    </xf>
    <xf numFmtId="0" fontId="7" fillId="38" borderId="0" xfId="72" applyNumberFormat="1" applyFont="1" applyFill="1" applyBorder="1" applyAlignment="1" applyProtection="1">
      <alignment horizontal="center"/>
      <protection/>
    </xf>
    <xf numFmtId="41" fontId="6" fillId="0" borderId="0" xfId="64" applyNumberFormat="1" applyFont="1" applyFill="1" applyBorder="1" applyAlignment="1" applyProtection="1">
      <alignment/>
      <protection/>
    </xf>
    <xf numFmtId="41" fontId="13" fillId="0" borderId="11" xfId="71" applyNumberFormat="1" applyFont="1" applyFill="1" applyBorder="1" applyAlignment="1" applyProtection="1">
      <alignment/>
      <protection/>
    </xf>
    <xf numFmtId="177" fontId="10" fillId="0" borderId="0" xfId="71" applyNumberFormat="1" applyFont="1" applyFill="1" applyBorder="1" applyAlignment="1" applyProtection="1">
      <alignment/>
      <protection/>
    </xf>
    <xf numFmtId="41" fontId="13" fillId="0" borderId="11" xfId="71" applyNumberFormat="1" applyFont="1" applyFill="1" applyBorder="1" applyAlignment="1" applyProtection="1">
      <alignment horizontal="center"/>
      <protection/>
    </xf>
    <xf numFmtId="0" fontId="12" fillId="0" borderId="14" xfId="71" applyNumberFormat="1" applyFont="1" applyFill="1" applyBorder="1" applyAlignment="1" applyProtection="1">
      <alignment horizontal="center" vertical="center"/>
      <protection/>
    </xf>
    <xf numFmtId="0" fontId="12" fillId="0" borderId="11" xfId="71" applyNumberFormat="1" applyFont="1" applyFill="1" applyBorder="1" applyAlignment="1" applyProtection="1">
      <alignment horizontal="center" vertical="center"/>
      <protection/>
    </xf>
    <xf numFmtId="0" fontId="12" fillId="0" borderId="15" xfId="71" applyNumberFormat="1" applyFont="1" applyFill="1" applyBorder="1" applyAlignment="1" applyProtection="1">
      <alignment horizontal="center" vertical="center"/>
      <protection/>
    </xf>
    <xf numFmtId="0" fontId="14" fillId="0" borderId="12" xfId="71" applyNumberFormat="1" applyFont="1" applyFill="1" applyBorder="1" applyAlignment="1" applyProtection="1">
      <alignment horizontal="center"/>
      <protection/>
    </xf>
    <xf numFmtId="0" fontId="14" fillId="0" borderId="16" xfId="71" applyNumberFormat="1" applyFont="1" applyFill="1" applyBorder="1" applyAlignment="1" applyProtection="1">
      <alignment horizontal="center"/>
      <protection/>
    </xf>
    <xf numFmtId="0" fontId="9" fillId="0" borderId="0" xfId="71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 2" xfId="65"/>
    <cellStyle name="표준 2 3" xfId="66"/>
    <cellStyle name="표준 3 2" xfId="67"/>
    <cellStyle name="표준 3 3" xfId="68"/>
    <cellStyle name="표준 3 4" xfId="69"/>
    <cellStyle name="표준 5" xfId="70"/>
    <cellStyle name="표준_07년 기관장(박상원부회장) 업무추진비" xfId="71"/>
    <cellStyle name="표준_2008년 기관장 업무추진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7"/>
  <sheetViews>
    <sheetView view="pageBreakPreview" zoomScaleSheetLayoutView="100" zoomScalePageLayoutView="0" workbookViewId="0" topLeftCell="A1">
      <selection activeCell="B39" sqref="B39"/>
    </sheetView>
  </sheetViews>
  <sheetFormatPr defaultColWidth="9.140625" defaultRowHeight="15"/>
  <cols>
    <col min="1" max="1" width="12.28125" style="13" customWidth="1"/>
    <col min="2" max="2" width="58.8515625" style="6" customWidth="1"/>
    <col min="3" max="3" width="9.8515625" style="7" customWidth="1"/>
    <col min="4" max="4" width="9.7109375" style="14" hidden="1" customWidth="1"/>
    <col min="5" max="5" width="5.57421875" style="6" customWidth="1"/>
    <col min="6" max="6" width="10.421875" style="6" customWidth="1"/>
    <col min="7" max="10" width="9.00390625" style="6" customWidth="1"/>
    <col min="11" max="16384" width="9.00390625" style="6" customWidth="1"/>
  </cols>
  <sheetData>
    <row r="1" spans="1:5" ht="12">
      <c r="A1" s="3" t="s">
        <v>0</v>
      </c>
      <c r="B1" s="3" t="s">
        <v>1</v>
      </c>
      <c r="C1" s="4" t="s">
        <v>4</v>
      </c>
      <c r="D1" s="5" t="s">
        <v>5</v>
      </c>
      <c r="E1" s="3" t="s">
        <v>25</v>
      </c>
    </row>
    <row r="2" spans="1:8" ht="12.75">
      <c r="A2" s="33" t="s">
        <v>44</v>
      </c>
      <c r="B2" s="33" t="s">
        <v>45</v>
      </c>
      <c r="C2" s="34">
        <v>120000</v>
      </c>
      <c r="D2" s="15"/>
      <c r="E2" s="33">
        <v>1</v>
      </c>
      <c r="F2" s="19"/>
      <c r="G2" s="19" t="s">
        <v>22</v>
      </c>
      <c r="H2" s="9"/>
    </row>
    <row r="3" spans="1:19" s="10" customFormat="1" ht="12" customHeight="1">
      <c r="A3" s="33" t="s">
        <v>46</v>
      </c>
      <c r="B3" s="33" t="s">
        <v>47</v>
      </c>
      <c r="C3" s="34">
        <v>32000</v>
      </c>
      <c r="D3" s="15"/>
      <c r="E3" s="33">
        <v>1</v>
      </c>
      <c r="F3" s="19"/>
      <c r="G3" s="19" t="s">
        <v>23</v>
      </c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7" ht="12.75">
      <c r="A4" s="33" t="s">
        <v>46</v>
      </c>
      <c r="B4" s="33" t="s">
        <v>72</v>
      </c>
      <c r="C4" s="34">
        <v>100000</v>
      </c>
      <c r="D4" s="15"/>
      <c r="E4" s="33">
        <v>3</v>
      </c>
      <c r="F4" s="19"/>
      <c r="G4" s="19" t="s">
        <v>24</v>
      </c>
    </row>
    <row r="5" spans="1:5" ht="12.75">
      <c r="A5" s="33" t="s">
        <v>68</v>
      </c>
      <c r="B5" s="33" t="s">
        <v>69</v>
      </c>
      <c r="C5" s="34">
        <v>128000</v>
      </c>
      <c r="D5" s="15"/>
      <c r="E5" s="33">
        <v>3</v>
      </c>
    </row>
    <row r="6" spans="1:5" ht="12.75">
      <c r="A6" s="33" t="s">
        <v>68</v>
      </c>
      <c r="B6" s="33" t="s">
        <v>383</v>
      </c>
      <c r="C6" s="34">
        <v>267000</v>
      </c>
      <c r="D6" s="15" t="s">
        <v>375</v>
      </c>
      <c r="E6" s="33">
        <v>1</v>
      </c>
    </row>
    <row r="7" spans="1:5" ht="12.75">
      <c r="A7" s="33" t="s">
        <v>374</v>
      </c>
      <c r="B7" s="33" t="s">
        <v>384</v>
      </c>
      <c r="C7" s="34">
        <v>275000</v>
      </c>
      <c r="D7" s="15" t="s">
        <v>41</v>
      </c>
      <c r="E7" s="33">
        <v>1</v>
      </c>
    </row>
    <row r="8" spans="1:5" ht="12.75">
      <c r="A8" s="33" t="s">
        <v>374</v>
      </c>
      <c r="B8" s="33" t="s">
        <v>382</v>
      </c>
      <c r="C8" s="34">
        <v>175000</v>
      </c>
      <c r="D8" s="15" t="s">
        <v>2</v>
      </c>
      <c r="E8" s="33">
        <v>1</v>
      </c>
    </row>
    <row r="9" spans="1:5" ht="12.75">
      <c r="A9" s="33" t="s">
        <v>39</v>
      </c>
      <c r="B9" s="33" t="s">
        <v>40</v>
      </c>
      <c r="C9" s="34">
        <v>57000</v>
      </c>
      <c r="D9" s="15"/>
      <c r="E9" s="33">
        <v>1</v>
      </c>
    </row>
    <row r="10" spans="1:5" ht="12.75">
      <c r="A10" s="33" t="s">
        <v>73</v>
      </c>
      <c r="B10" s="33" t="s">
        <v>74</v>
      </c>
      <c r="C10" s="34">
        <v>76340</v>
      </c>
      <c r="D10" s="15"/>
      <c r="E10" s="33">
        <v>3</v>
      </c>
    </row>
    <row r="11" spans="1:5" ht="12.75">
      <c r="A11" s="33" t="s">
        <v>42</v>
      </c>
      <c r="B11" s="33" t="s">
        <v>43</v>
      </c>
      <c r="C11" s="34">
        <v>14000</v>
      </c>
      <c r="D11" s="15"/>
      <c r="E11" s="33">
        <v>1</v>
      </c>
    </row>
    <row r="12" spans="1:5" ht="12.75">
      <c r="A12" s="33" t="s">
        <v>381</v>
      </c>
      <c r="B12" s="33" t="s">
        <v>388</v>
      </c>
      <c r="C12" s="34">
        <v>370000</v>
      </c>
      <c r="D12" s="15" t="s">
        <v>3</v>
      </c>
      <c r="E12" s="33">
        <v>1</v>
      </c>
    </row>
    <row r="13" spans="1:5" ht="12.75">
      <c r="A13" s="33" t="s">
        <v>70</v>
      </c>
      <c r="B13" s="33" t="s">
        <v>71</v>
      </c>
      <c r="C13" s="34">
        <v>27000</v>
      </c>
      <c r="D13" s="15"/>
      <c r="E13" s="33">
        <v>3</v>
      </c>
    </row>
    <row r="14" spans="1:5" ht="12.75">
      <c r="A14" s="33" t="s">
        <v>59</v>
      </c>
      <c r="B14" s="33" t="s">
        <v>60</v>
      </c>
      <c r="C14" s="34">
        <v>194000</v>
      </c>
      <c r="D14" s="15"/>
      <c r="E14" s="33">
        <v>1</v>
      </c>
    </row>
    <row r="15" spans="1:6" ht="12.75">
      <c r="A15" s="33" t="s">
        <v>59</v>
      </c>
      <c r="B15" s="33" t="s">
        <v>389</v>
      </c>
      <c r="C15" s="34">
        <v>466000</v>
      </c>
      <c r="D15" s="15" t="s">
        <v>378</v>
      </c>
      <c r="E15" s="33">
        <v>1</v>
      </c>
      <c r="F15" s="42"/>
    </row>
    <row r="16" spans="1:22" s="10" customFormat="1" ht="12" customHeight="1">
      <c r="A16" s="37" t="s">
        <v>347</v>
      </c>
      <c r="B16" s="35"/>
      <c r="C16" s="36">
        <f>SUM(C2:C15)</f>
        <v>2301340</v>
      </c>
      <c r="D16" s="37"/>
      <c r="E16" s="3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5" ht="12.75">
      <c r="A17" s="33" t="s">
        <v>64</v>
      </c>
      <c r="B17" s="33" t="s">
        <v>65</v>
      </c>
      <c r="C17" s="34">
        <v>337590</v>
      </c>
      <c r="D17" s="15"/>
      <c r="E17" s="33">
        <v>1</v>
      </c>
    </row>
    <row r="18" spans="1:5" ht="12.75">
      <c r="A18" s="33" t="s">
        <v>55</v>
      </c>
      <c r="B18" s="33" t="s">
        <v>56</v>
      </c>
      <c r="C18" s="34">
        <v>127000</v>
      </c>
      <c r="D18" s="15"/>
      <c r="E18" s="33">
        <v>1</v>
      </c>
    </row>
    <row r="19" spans="1:5" ht="12.75">
      <c r="A19" s="33" t="s">
        <v>55</v>
      </c>
      <c r="B19" s="33" t="s">
        <v>66</v>
      </c>
      <c r="C19" s="34">
        <v>32000</v>
      </c>
      <c r="D19" s="15"/>
      <c r="E19" s="33">
        <v>1</v>
      </c>
    </row>
    <row r="20" spans="1:5" ht="12.75">
      <c r="A20" s="33" t="s">
        <v>57</v>
      </c>
      <c r="B20" s="33" t="s">
        <v>58</v>
      </c>
      <c r="C20" s="34">
        <v>119000</v>
      </c>
      <c r="D20" s="15"/>
      <c r="E20" s="33">
        <v>1</v>
      </c>
    </row>
    <row r="21" spans="1:5" ht="12.75">
      <c r="A21" s="33" t="s">
        <v>57</v>
      </c>
      <c r="B21" s="33" t="s">
        <v>67</v>
      </c>
      <c r="C21" s="34">
        <v>78000</v>
      </c>
      <c r="D21" s="15"/>
      <c r="E21" s="33">
        <v>1</v>
      </c>
    </row>
    <row r="22" spans="1:5" ht="12.75">
      <c r="A22" s="33" t="s">
        <v>57</v>
      </c>
      <c r="B22" s="33" t="s">
        <v>81</v>
      </c>
      <c r="C22" s="34">
        <v>25000</v>
      </c>
      <c r="D22" s="15"/>
      <c r="E22" s="33">
        <v>3</v>
      </c>
    </row>
    <row r="23" spans="1:5" ht="12.75">
      <c r="A23" s="33" t="s">
        <v>48</v>
      </c>
      <c r="B23" s="33" t="s">
        <v>49</v>
      </c>
      <c r="C23" s="34">
        <v>78000</v>
      </c>
      <c r="D23" s="15"/>
      <c r="E23" s="33">
        <v>1</v>
      </c>
    </row>
    <row r="24" spans="1:5" ht="12.75">
      <c r="A24" s="33" t="s">
        <v>48</v>
      </c>
      <c r="B24" s="33" t="s">
        <v>77</v>
      </c>
      <c r="C24" s="34">
        <v>38000</v>
      </c>
      <c r="D24" s="15"/>
      <c r="E24" s="33">
        <v>3</v>
      </c>
    </row>
    <row r="25" spans="1:5" ht="12.75">
      <c r="A25" s="33" t="s">
        <v>48</v>
      </c>
      <c r="B25" s="33" t="s">
        <v>78</v>
      </c>
      <c r="C25" s="34">
        <v>50000</v>
      </c>
      <c r="D25" s="15"/>
      <c r="E25" s="33">
        <v>3</v>
      </c>
    </row>
    <row r="26" spans="1:5" ht="12.75">
      <c r="A26" s="33" t="s">
        <v>61</v>
      </c>
      <c r="B26" s="33" t="s">
        <v>62</v>
      </c>
      <c r="C26" s="34">
        <v>75000</v>
      </c>
      <c r="D26" s="15"/>
      <c r="E26" s="33">
        <v>1</v>
      </c>
    </row>
    <row r="27" spans="1:5" ht="12.75">
      <c r="A27" s="33" t="s">
        <v>376</v>
      </c>
      <c r="B27" s="33" t="s">
        <v>387</v>
      </c>
      <c r="C27" s="34">
        <v>322410</v>
      </c>
      <c r="D27" s="15" t="s">
        <v>379</v>
      </c>
      <c r="E27" s="33">
        <v>1</v>
      </c>
    </row>
    <row r="28" spans="1:5" ht="12.75">
      <c r="A28" s="33" t="s">
        <v>377</v>
      </c>
      <c r="B28" s="33" t="s">
        <v>386</v>
      </c>
      <c r="C28" s="34">
        <v>315000</v>
      </c>
      <c r="D28" s="15" t="s">
        <v>2</v>
      </c>
      <c r="E28" s="33">
        <v>1</v>
      </c>
    </row>
    <row r="29" spans="1:5" ht="12.75">
      <c r="A29" s="33" t="s">
        <v>51</v>
      </c>
      <c r="B29" s="33" t="s">
        <v>52</v>
      </c>
      <c r="C29" s="34">
        <v>16000</v>
      </c>
      <c r="D29" s="15"/>
      <c r="E29" s="33">
        <v>1</v>
      </c>
    </row>
    <row r="30" spans="1:5" ht="12.75">
      <c r="A30" s="33" t="s">
        <v>51</v>
      </c>
      <c r="B30" s="33" t="s">
        <v>63</v>
      </c>
      <c r="C30" s="34">
        <v>87000</v>
      </c>
      <c r="D30" s="15"/>
      <c r="E30" s="33">
        <v>1</v>
      </c>
    </row>
    <row r="31" spans="1:5" ht="12.75">
      <c r="A31" s="33" t="s">
        <v>79</v>
      </c>
      <c r="B31" s="33" t="s">
        <v>80</v>
      </c>
      <c r="C31" s="34">
        <v>17000</v>
      </c>
      <c r="D31" s="15"/>
      <c r="E31" s="33">
        <v>3</v>
      </c>
    </row>
    <row r="32" spans="1:5" ht="12.75">
      <c r="A32" s="33" t="s">
        <v>380</v>
      </c>
      <c r="B32" s="33" t="s">
        <v>385</v>
      </c>
      <c r="C32" s="34">
        <v>307000</v>
      </c>
      <c r="D32" s="15" t="s">
        <v>50</v>
      </c>
      <c r="E32" s="33">
        <v>3</v>
      </c>
    </row>
    <row r="33" spans="1:5" ht="12.75">
      <c r="A33" s="33" t="s">
        <v>53</v>
      </c>
      <c r="B33" s="33" t="s">
        <v>54</v>
      </c>
      <c r="C33" s="34">
        <v>105000</v>
      </c>
      <c r="D33" s="15"/>
      <c r="E33" s="33">
        <v>1</v>
      </c>
    </row>
    <row r="34" spans="1:6" ht="12.75">
      <c r="A34" s="33" t="s">
        <v>75</v>
      </c>
      <c r="B34" s="33" t="s">
        <v>76</v>
      </c>
      <c r="C34" s="34">
        <v>65000</v>
      </c>
      <c r="D34" s="15"/>
      <c r="E34" s="33">
        <v>3</v>
      </c>
      <c r="F34" s="42"/>
    </row>
    <row r="35" spans="1:22" s="10" customFormat="1" ht="12" customHeight="1">
      <c r="A35" s="37" t="s">
        <v>347</v>
      </c>
      <c r="B35" s="35"/>
      <c r="C35" s="36">
        <f>SUM(C17:C34)</f>
        <v>2194000</v>
      </c>
      <c r="D35" s="37"/>
      <c r="E35" s="3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s="10" customFormat="1" ht="12" customHeight="1">
      <c r="A36" s="33" t="s">
        <v>130</v>
      </c>
      <c r="B36" s="33" t="s">
        <v>131</v>
      </c>
      <c r="C36" s="34">
        <v>117590</v>
      </c>
      <c r="D36" s="37"/>
      <c r="E36" s="33">
        <v>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s="10" customFormat="1" ht="12" customHeight="1">
      <c r="A37" s="33" t="s">
        <v>330</v>
      </c>
      <c r="B37" s="33" t="s">
        <v>302</v>
      </c>
      <c r="C37" s="34">
        <v>150000</v>
      </c>
      <c r="D37" s="37"/>
      <c r="E37" s="33">
        <v>1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s="10" customFormat="1" ht="12" customHeight="1">
      <c r="A38" s="33" t="s">
        <v>331</v>
      </c>
      <c r="B38" s="33" t="s">
        <v>303</v>
      </c>
      <c r="C38" s="34">
        <v>225000</v>
      </c>
      <c r="D38" s="37"/>
      <c r="E38" s="33">
        <v>1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s="10" customFormat="1" ht="12" customHeight="1">
      <c r="A39" s="33" t="s">
        <v>31</v>
      </c>
      <c r="B39" s="33" t="s">
        <v>32</v>
      </c>
      <c r="C39" s="34">
        <v>96000</v>
      </c>
      <c r="D39" s="37"/>
      <c r="E39" s="33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s="10" customFormat="1" ht="12" customHeight="1">
      <c r="A40" s="33" t="s">
        <v>31</v>
      </c>
      <c r="B40" s="33" t="s">
        <v>132</v>
      </c>
      <c r="C40" s="34">
        <v>28000</v>
      </c>
      <c r="D40" s="37"/>
      <c r="E40" s="33">
        <v>1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5" ht="12.75">
      <c r="A41" s="33" t="s">
        <v>340</v>
      </c>
      <c r="B41" s="33" t="s">
        <v>318</v>
      </c>
      <c r="C41" s="34">
        <v>399000</v>
      </c>
      <c r="D41" s="15"/>
      <c r="E41" s="33">
        <v>1</v>
      </c>
    </row>
    <row r="42" spans="1:5" ht="12.75">
      <c r="A42" s="33" t="s">
        <v>121</v>
      </c>
      <c r="B42" s="33" t="s">
        <v>122</v>
      </c>
      <c r="C42" s="34">
        <v>174000</v>
      </c>
      <c r="D42" s="15"/>
      <c r="E42" s="33">
        <v>1</v>
      </c>
    </row>
    <row r="43" spans="1:5" ht="12.75">
      <c r="A43" s="33" t="s">
        <v>341</v>
      </c>
      <c r="B43" s="33" t="s">
        <v>319</v>
      </c>
      <c r="C43" s="34">
        <v>170000</v>
      </c>
      <c r="D43" s="15"/>
      <c r="E43" s="33">
        <v>1</v>
      </c>
    </row>
    <row r="44" spans="1:5" ht="12.75">
      <c r="A44" s="33" t="s">
        <v>123</v>
      </c>
      <c r="B44" s="33" t="s">
        <v>124</v>
      </c>
      <c r="C44" s="34">
        <v>95000</v>
      </c>
      <c r="D44" s="15"/>
      <c r="E44" s="33">
        <v>1</v>
      </c>
    </row>
    <row r="45" spans="1:5" ht="12.75">
      <c r="A45" s="33" t="s">
        <v>123</v>
      </c>
      <c r="B45" s="33" t="s">
        <v>296</v>
      </c>
      <c r="C45" s="34">
        <v>148500</v>
      </c>
      <c r="D45" s="15"/>
      <c r="E45" s="33">
        <v>1</v>
      </c>
    </row>
    <row r="46" spans="1:19" s="10" customFormat="1" ht="12" customHeight="1">
      <c r="A46" s="33" t="s">
        <v>125</v>
      </c>
      <c r="B46" s="33" t="s">
        <v>126</v>
      </c>
      <c r="C46" s="34">
        <v>138000</v>
      </c>
      <c r="D46" s="15"/>
      <c r="E46" s="33">
        <v>1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5" ht="12.75">
      <c r="A47" s="33" t="s">
        <v>125</v>
      </c>
      <c r="B47" s="33" t="s">
        <v>297</v>
      </c>
      <c r="C47" s="34">
        <v>30000</v>
      </c>
      <c r="D47" s="15"/>
      <c r="E47" s="33">
        <v>1</v>
      </c>
    </row>
    <row r="48" spans="1:5" ht="12.75">
      <c r="A48" s="33" t="s">
        <v>125</v>
      </c>
      <c r="B48" s="33" t="s">
        <v>127</v>
      </c>
      <c r="C48" s="34">
        <v>121200</v>
      </c>
      <c r="D48" s="15"/>
      <c r="E48" s="33">
        <v>1</v>
      </c>
    </row>
    <row r="49" spans="1:22" s="10" customFormat="1" ht="12" customHeight="1">
      <c r="A49" s="33" t="s">
        <v>326</v>
      </c>
      <c r="B49" s="33" t="s">
        <v>298</v>
      </c>
      <c r="C49" s="34">
        <v>145000</v>
      </c>
      <c r="D49" s="8"/>
      <c r="E49" s="33">
        <v>1</v>
      </c>
      <c r="F49" s="26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5" ht="12.75">
      <c r="A50" s="33" t="s">
        <v>327</v>
      </c>
      <c r="B50" s="33" t="s">
        <v>299</v>
      </c>
      <c r="C50" s="34">
        <v>137500</v>
      </c>
      <c r="D50" s="15"/>
      <c r="E50" s="33">
        <v>1</v>
      </c>
    </row>
    <row r="51" spans="1:5" ht="12.75">
      <c r="A51" s="33" t="s">
        <v>128</v>
      </c>
      <c r="B51" s="33" t="s">
        <v>129</v>
      </c>
      <c r="C51" s="34">
        <v>48000</v>
      </c>
      <c r="D51" s="15"/>
      <c r="E51" s="33">
        <v>1</v>
      </c>
    </row>
    <row r="52" spans="1:5" ht="12.75">
      <c r="A52" s="33" t="s">
        <v>328</v>
      </c>
      <c r="B52" s="33" t="s">
        <v>300</v>
      </c>
      <c r="C52" s="34">
        <v>185000</v>
      </c>
      <c r="D52" s="15"/>
      <c r="E52" s="33">
        <v>1</v>
      </c>
    </row>
    <row r="53" spans="1:5" ht="12.75">
      <c r="A53" s="33" t="s">
        <v>329</v>
      </c>
      <c r="B53" s="33" t="s">
        <v>301</v>
      </c>
      <c r="C53" s="34">
        <v>209999</v>
      </c>
      <c r="D53" s="15"/>
      <c r="E53" s="33">
        <v>1</v>
      </c>
    </row>
    <row r="54" spans="1:22" s="10" customFormat="1" ht="12" customHeight="1">
      <c r="A54" s="37" t="s">
        <v>347</v>
      </c>
      <c r="B54" s="35"/>
      <c r="C54" s="36">
        <f>SUM(C36:C53)</f>
        <v>2617789</v>
      </c>
      <c r="D54" s="37"/>
      <c r="E54" s="3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5" ht="12.75">
      <c r="A55" s="33" t="s">
        <v>156</v>
      </c>
      <c r="B55" s="33" t="s">
        <v>157</v>
      </c>
      <c r="C55" s="34">
        <v>76000</v>
      </c>
      <c r="D55" s="15"/>
      <c r="E55" s="33">
        <v>1</v>
      </c>
    </row>
    <row r="56" spans="1:5" ht="12.75">
      <c r="A56" s="33" t="s">
        <v>158</v>
      </c>
      <c r="B56" s="33" t="s">
        <v>159</v>
      </c>
      <c r="C56" s="34">
        <v>81510</v>
      </c>
      <c r="D56" s="15"/>
      <c r="E56" s="33">
        <v>1</v>
      </c>
    </row>
    <row r="57" spans="1:5" ht="12.75">
      <c r="A57" s="33" t="s">
        <v>332</v>
      </c>
      <c r="B57" s="33" t="s">
        <v>304</v>
      </c>
      <c r="C57" s="34">
        <v>286000</v>
      </c>
      <c r="D57" s="15"/>
      <c r="E57" s="33">
        <v>1</v>
      </c>
    </row>
    <row r="58" spans="1:5" ht="12.75">
      <c r="A58" s="33" t="s">
        <v>133</v>
      </c>
      <c r="B58" s="33" t="s">
        <v>134</v>
      </c>
      <c r="C58" s="34">
        <v>10000</v>
      </c>
      <c r="D58" s="15"/>
      <c r="E58" s="33">
        <v>1</v>
      </c>
    </row>
    <row r="59" spans="1:5" ht="12.75">
      <c r="A59" s="33" t="s">
        <v>135</v>
      </c>
      <c r="B59" s="33" t="s">
        <v>136</v>
      </c>
      <c r="C59" s="34">
        <v>115500</v>
      </c>
      <c r="D59" s="15"/>
      <c r="E59" s="33">
        <v>1</v>
      </c>
    </row>
    <row r="60" spans="1:5" ht="12.75">
      <c r="A60" s="33" t="s">
        <v>135</v>
      </c>
      <c r="B60" s="33" t="s">
        <v>305</v>
      </c>
      <c r="C60" s="34">
        <v>345000</v>
      </c>
      <c r="D60" s="15"/>
      <c r="E60" s="33">
        <v>1</v>
      </c>
    </row>
    <row r="61" spans="1:5" ht="12.75">
      <c r="A61" s="33" t="s">
        <v>137</v>
      </c>
      <c r="B61" s="33" t="s">
        <v>138</v>
      </c>
      <c r="C61" s="34">
        <v>61710</v>
      </c>
      <c r="D61" s="15"/>
      <c r="E61" s="33">
        <v>1</v>
      </c>
    </row>
    <row r="62" spans="1:5" ht="12.75">
      <c r="A62" s="33" t="s">
        <v>139</v>
      </c>
      <c r="B62" s="33" t="s">
        <v>140</v>
      </c>
      <c r="C62" s="34">
        <v>51000</v>
      </c>
      <c r="D62" s="15"/>
      <c r="E62" s="33">
        <v>1</v>
      </c>
    </row>
    <row r="63" spans="1:5" ht="12.75">
      <c r="A63" s="33" t="s">
        <v>139</v>
      </c>
      <c r="B63" s="33" t="s">
        <v>141</v>
      </c>
      <c r="C63" s="34">
        <v>50000</v>
      </c>
      <c r="D63" s="15"/>
      <c r="E63" s="33">
        <v>1</v>
      </c>
    </row>
    <row r="64" spans="1:5" ht="12.75">
      <c r="A64" s="33" t="s">
        <v>142</v>
      </c>
      <c r="B64" s="33" t="s">
        <v>143</v>
      </c>
      <c r="C64" s="34">
        <v>82280</v>
      </c>
      <c r="D64" s="15"/>
      <c r="E64" s="33">
        <v>1</v>
      </c>
    </row>
    <row r="65" spans="1:5" ht="12.75">
      <c r="A65" s="33" t="s">
        <v>142</v>
      </c>
      <c r="B65" s="33" t="s">
        <v>306</v>
      </c>
      <c r="C65" s="34">
        <v>190000</v>
      </c>
      <c r="D65" s="15"/>
      <c r="E65" s="33">
        <v>1</v>
      </c>
    </row>
    <row r="66" spans="1:5" ht="12.75">
      <c r="A66" s="33" t="s">
        <v>144</v>
      </c>
      <c r="B66" s="33" t="s">
        <v>145</v>
      </c>
      <c r="C66" s="34">
        <v>70000</v>
      </c>
      <c r="D66" s="15"/>
      <c r="E66" s="33">
        <v>1</v>
      </c>
    </row>
    <row r="67" spans="1:5" ht="12.75">
      <c r="A67" s="33" t="s">
        <v>146</v>
      </c>
      <c r="B67" s="33" t="s">
        <v>147</v>
      </c>
      <c r="C67" s="34">
        <v>117000</v>
      </c>
      <c r="D67" s="15"/>
      <c r="E67" s="33">
        <v>1</v>
      </c>
    </row>
    <row r="68" spans="1:5" ht="12.75">
      <c r="A68" s="33" t="s">
        <v>148</v>
      </c>
      <c r="B68" s="33" t="s">
        <v>149</v>
      </c>
      <c r="C68" s="34">
        <v>16000</v>
      </c>
      <c r="D68" s="15"/>
      <c r="E68" s="33">
        <v>1</v>
      </c>
    </row>
    <row r="69" spans="1:5" ht="12.75">
      <c r="A69" s="33" t="s">
        <v>148</v>
      </c>
      <c r="B69" s="33" t="s">
        <v>150</v>
      </c>
      <c r="C69" s="34">
        <v>95000</v>
      </c>
      <c r="D69" s="15"/>
      <c r="E69" s="33">
        <v>1</v>
      </c>
    </row>
    <row r="70" spans="1:5" ht="12.75">
      <c r="A70" s="33" t="s">
        <v>151</v>
      </c>
      <c r="B70" s="33" t="s">
        <v>152</v>
      </c>
      <c r="C70" s="34">
        <v>61710</v>
      </c>
      <c r="D70" s="15"/>
      <c r="E70" s="33">
        <v>1</v>
      </c>
    </row>
    <row r="71" spans="1:5" ht="12.75">
      <c r="A71" s="33" t="s">
        <v>153</v>
      </c>
      <c r="B71" s="33" t="s">
        <v>154</v>
      </c>
      <c r="C71" s="34">
        <v>12000</v>
      </c>
      <c r="D71" s="15"/>
      <c r="E71" s="33">
        <v>1</v>
      </c>
    </row>
    <row r="72" spans="1:5" ht="12.75">
      <c r="A72" s="33" t="s">
        <v>153</v>
      </c>
      <c r="B72" s="33" t="s">
        <v>155</v>
      </c>
      <c r="C72" s="34">
        <v>100000</v>
      </c>
      <c r="D72" s="15"/>
      <c r="E72" s="33">
        <v>1</v>
      </c>
    </row>
    <row r="73" spans="1:22" s="10" customFormat="1" ht="12" customHeight="1">
      <c r="A73" s="37" t="s">
        <v>347</v>
      </c>
      <c r="B73" s="35"/>
      <c r="C73" s="36">
        <f>SUM(C55:C72)</f>
        <v>1820710</v>
      </c>
      <c r="D73" s="37"/>
      <c r="E73" s="38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5" ht="12.75">
      <c r="A74" s="33" t="s">
        <v>165</v>
      </c>
      <c r="B74" s="33" t="s">
        <v>166</v>
      </c>
      <c r="C74" s="34">
        <v>115000</v>
      </c>
      <c r="D74" s="15"/>
      <c r="E74" s="33">
        <v>1</v>
      </c>
    </row>
    <row r="75" spans="1:5" ht="12.75">
      <c r="A75" s="33" t="s">
        <v>254</v>
      </c>
      <c r="B75" s="33" t="s">
        <v>255</v>
      </c>
      <c r="C75" s="34">
        <v>56000</v>
      </c>
      <c r="D75" s="15"/>
      <c r="E75" s="33">
        <v>1</v>
      </c>
    </row>
    <row r="76" spans="1:5" ht="12.75">
      <c r="A76" s="33" t="s">
        <v>344</v>
      </c>
      <c r="B76" s="33" t="s">
        <v>323</v>
      </c>
      <c r="C76" s="34">
        <v>157000</v>
      </c>
      <c r="D76" s="15"/>
      <c r="E76" s="33">
        <v>1</v>
      </c>
    </row>
    <row r="77" spans="1:5" ht="12.75">
      <c r="A77" s="33" t="s">
        <v>177</v>
      </c>
      <c r="B77" s="33" t="s">
        <v>178</v>
      </c>
      <c r="C77" s="34">
        <v>175000</v>
      </c>
      <c r="D77" s="15"/>
      <c r="E77" s="33">
        <v>1</v>
      </c>
    </row>
    <row r="78" spans="1:5" ht="12.75">
      <c r="A78" s="33" t="s">
        <v>177</v>
      </c>
      <c r="B78" s="33" t="s">
        <v>179</v>
      </c>
      <c r="C78" s="34">
        <v>115500</v>
      </c>
      <c r="D78" s="15"/>
      <c r="E78" s="33">
        <v>1</v>
      </c>
    </row>
    <row r="79" spans="1:5" ht="12.75">
      <c r="A79" s="33" t="s">
        <v>333</v>
      </c>
      <c r="B79" s="33" t="s">
        <v>307</v>
      </c>
      <c r="C79" s="34">
        <v>127050</v>
      </c>
      <c r="D79" s="15"/>
      <c r="E79" s="33">
        <v>1</v>
      </c>
    </row>
    <row r="80" spans="1:5" ht="12.75">
      <c r="A80" s="33" t="s">
        <v>160</v>
      </c>
      <c r="B80" s="33" t="s">
        <v>161</v>
      </c>
      <c r="C80" s="34">
        <v>18000</v>
      </c>
      <c r="D80" s="15"/>
      <c r="E80" s="33">
        <v>1</v>
      </c>
    </row>
    <row r="81" spans="1:5" ht="12.75">
      <c r="A81" s="33" t="s">
        <v>160</v>
      </c>
      <c r="B81" s="33" t="s">
        <v>161</v>
      </c>
      <c r="C81" s="34">
        <v>112000</v>
      </c>
      <c r="D81" s="15"/>
      <c r="E81" s="33">
        <v>1</v>
      </c>
    </row>
    <row r="82" spans="1:5" ht="12.75">
      <c r="A82" s="33" t="s">
        <v>160</v>
      </c>
      <c r="B82" s="33" t="s">
        <v>162</v>
      </c>
      <c r="C82" s="34">
        <v>105000</v>
      </c>
      <c r="D82" s="15"/>
      <c r="E82" s="33">
        <v>1</v>
      </c>
    </row>
    <row r="83" spans="1:5" ht="12.75">
      <c r="A83" s="33" t="s">
        <v>251</v>
      </c>
      <c r="B83" s="33" t="s">
        <v>252</v>
      </c>
      <c r="C83" s="34">
        <v>117000</v>
      </c>
      <c r="D83" s="15"/>
      <c r="E83" s="33">
        <v>1</v>
      </c>
    </row>
    <row r="84" spans="1:5" ht="12.75">
      <c r="A84" s="33" t="s">
        <v>251</v>
      </c>
      <c r="B84" s="33" t="s">
        <v>252</v>
      </c>
      <c r="C84" s="34">
        <v>130000</v>
      </c>
      <c r="D84" s="15"/>
      <c r="E84" s="33">
        <v>1</v>
      </c>
    </row>
    <row r="85" spans="1:5" ht="12.75">
      <c r="A85" s="33" t="s">
        <v>163</v>
      </c>
      <c r="B85" s="33" t="s">
        <v>164</v>
      </c>
      <c r="C85" s="34">
        <v>55000</v>
      </c>
      <c r="D85" s="15"/>
      <c r="E85" s="33">
        <v>1</v>
      </c>
    </row>
    <row r="86" spans="1:5" ht="12.75">
      <c r="A86" s="33" t="s">
        <v>343</v>
      </c>
      <c r="B86" s="33" t="s">
        <v>322</v>
      </c>
      <c r="C86" s="34">
        <v>498850</v>
      </c>
      <c r="D86" s="15"/>
      <c r="E86" s="33">
        <v>1</v>
      </c>
    </row>
    <row r="87" spans="1:5" ht="12.75">
      <c r="A87" s="33" t="s">
        <v>167</v>
      </c>
      <c r="B87" s="33" t="s">
        <v>168</v>
      </c>
      <c r="C87" s="34">
        <v>16000</v>
      </c>
      <c r="D87" s="15"/>
      <c r="E87" s="33">
        <v>1</v>
      </c>
    </row>
    <row r="88" spans="1:5" ht="12.75">
      <c r="A88" s="33" t="s">
        <v>167</v>
      </c>
      <c r="B88" s="33" t="s">
        <v>253</v>
      </c>
      <c r="C88" s="34">
        <v>86000</v>
      </c>
      <c r="D88" s="15"/>
      <c r="E88" s="33">
        <v>1</v>
      </c>
    </row>
    <row r="89" spans="1:5" ht="12.75">
      <c r="A89" s="33" t="s">
        <v>169</v>
      </c>
      <c r="B89" s="33" t="s">
        <v>170</v>
      </c>
      <c r="C89" s="34">
        <v>300000</v>
      </c>
      <c r="D89" s="15"/>
      <c r="E89" s="33">
        <v>1</v>
      </c>
    </row>
    <row r="90" spans="1:5" ht="12.75">
      <c r="A90" s="33" t="s">
        <v>169</v>
      </c>
      <c r="B90" s="33" t="s">
        <v>170</v>
      </c>
      <c r="C90" s="34">
        <v>330000</v>
      </c>
      <c r="D90" s="15"/>
      <c r="E90" s="33">
        <v>1</v>
      </c>
    </row>
    <row r="91" spans="1:5" ht="12.75">
      <c r="A91" s="33" t="s">
        <v>171</v>
      </c>
      <c r="B91" s="33" t="s">
        <v>172</v>
      </c>
      <c r="C91" s="34">
        <v>26000</v>
      </c>
      <c r="D91" s="15"/>
      <c r="E91" s="33">
        <v>1</v>
      </c>
    </row>
    <row r="92" spans="1:5" ht="12.75">
      <c r="A92" s="33" t="s">
        <v>173</v>
      </c>
      <c r="B92" s="33" t="s">
        <v>174</v>
      </c>
      <c r="C92" s="34">
        <v>52000</v>
      </c>
      <c r="D92" s="15"/>
      <c r="E92" s="33">
        <v>1</v>
      </c>
    </row>
    <row r="93" spans="1:5" ht="12.75">
      <c r="A93" s="33" t="s">
        <v>175</v>
      </c>
      <c r="B93" s="33" t="s">
        <v>176</v>
      </c>
      <c r="C93" s="34">
        <v>30000</v>
      </c>
      <c r="D93" s="15"/>
      <c r="E93" s="33">
        <v>1</v>
      </c>
    </row>
    <row r="94" spans="1:22" s="10" customFormat="1" ht="12" customHeight="1">
      <c r="A94" s="37" t="s">
        <v>347</v>
      </c>
      <c r="B94" s="35"/>
      <c r="C94" s="36">
        <f>SUM(C74:C93)</f>
        <v>2621400</v>
      </c>
      <c r="D94" s="37"/>
      <c r="E94" s="38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5" ht="12.75">
      <c r="A95" s="33" t="s">
        <v>180</v>
      </c>
      <c r="B95" s="33" t="s">
        <v>181</v>
      </c>
      <c r="C95" s="34">
        <v>198000</v>
      </c>
      <c r="D95" s="15"/>
      <c r="E95" s="33">
        <v>1</v>
      </c>
    </row>
    <row r="96" spans="1:5" ht="12.75">
      <c r="A96" s="33" t="s">
        <v>188</v>
      </c>
      <c r="B96" s="33" t="s">
        <v>189</v>
      </c>
      <c r="C96" s="34">
        <v>135000</v>
      </c>
      <c r="D96" s="15"/>
      <c r="E96" s="33">
        <v>1</v>
      </c>
    </row>
    <row r="97" spans="1:5" ht="12.75">
      <c r="A97" s="33" t="s">
        <v>188</v>
      </c>
      <c r="B97" s="33" t="s">
        <v>190</v>
      </c>
      <c r="C97" s="34">
        <v>50000</v>
      </c>
      <c r="D97" s="15"/>
      <c r="E97" s="33">
        <v>1</v>
      </c>
    </row>
    <row r="98" spans="1:5" ht="12.75">
      <c r="A98" s="33" t="s">
        <v>335</v>
      </c>
      <c r="B98" s="33" t="s">
        <v>309</v>
      </c>
      <c r="C98" s="34">
        <v>320000</v>
      </c>
      <c r="D98" s="15"/>
      <c r="E98" s="33">
        <v>1</v>
      </c>
    </row>
    <row r="99" spans="1:5" ht="12.75">
      <c r="A99" s="33" t="s">
        <v>193</v>
      </c>
      <c r="B99" s="33" t="s">
        <v>194</v>
      </c>
      <c r="C99" s="34">
        <v>16000</v>
      </c>
      <c r="D99" s="15"/>
      <c r="E99" s="33">
        <v>1</v>
      </c>
    </row>
    <row r="100" spans="1:5" ht="12.75">
      <c r="A100" s="33" t="s">
        <v>193</v>
      </c>
      <c r="B100" s="33" t="s">
        <v>195</v>
      </c>
      <c r="C100" s="34">
        <v>70000</v>
      </c>
      <c r="D100" s="15"/>
      <c r="E100" s="33">
        <v>1</v>
      </c>
    </row>
    <row r="101" spans="1:5" ht="12.75">
      <c r="A101" s="33" t="s">
        <v>258</v>
      </c>
      <c r="B101" s="33" t="s">
        <v>259</v>
      </c>
      <c r="C101" s="34">
        <v>58000</v>
      </c>
      <c r="D101" s="15"/>
      <c r="E101" s="33">
        <v>1</v>
      </c>
    </row>
    <row r="102" spans="1:5" ht="12.75">
      <c r="A102" s="33" t="s">
        <v>182</v>
      </c>
      <c r="B102" s="33" t="s">
        <v>183</v>
      </c>
      <c r="C102" s="34">
        <v>173800</v>
      </c>
      <c r="D102" s="15"/>
      <c r="E102" s="33">
        <v>1</v>
      </c>
    </row>
    <row r="103" spans="1:5" ht="12.75">
      <c r="A103" s="33" t="s">
        <v>184</v>
      </c>
      <c r="B103" s="33" t="s">
        <v>185</v>
      </c>
      <c r="C103" s="34">
        <v>16000</v>
      </c>
      <c r="D103" s="15"/>
      <c r="E103" s="33">
        <v>1</v>
      </c>
    </row>
    <row r="104" spans="1:5" ht="12.75">
      <c r="A104" s="33" t="s">
        <v>256</v>
      </c>
      <c r="B104" s="33" t="s">
        <v>257</v>
      </c>
      <c r="C104" s="34">
        <v>87000</v>
      </c>
      <c r="D104" s="15"/>
      <c r="E104" s="33">
        <v>1</v>
      </c>
    </row>
    <row r="105" spans="1:5" ht="12.75">
      <c r="A105" s="33" t="s">
        <v>186</v>
      </c>
      <c r="B105" s="33" t="s">
        <v>187</v>
      </c>
      <c r="C105" s="34">
        <v>16000</v>
      </c>
      <c r="D105" s="15"/>
      <c r="E105" s="33">
        <v>1</v>
      </c>
    </row>
    <row r="106" spans="1:5" ht="12.75">
      <c r="A106" s="33" t="s">
        <v>334</v>
      </c>
      <c r="B106" s="33" t="s">
        <v>308</v>
      </c>
      <c r="C106" s="34">
        <v>307000</v>
      </c>
      <c r="D106" s="15"/>
      <c r="E106" s="33">
        <v>1</v>
      </c>
    </row>
    <row r="107" spans="1:5" ht="12.75">
      <c r="A107" s="33" t="s">
        <v>278</v>
      </c>
      <c r="B107" s="33" t="s">
        <v>279</v>
      </c>
      <c r="C107" s="34">
        <v>223000</v>
      </c>
      <c r="D107" s="15"/>
      <c r="E107" s="33">
        <v>1</v>
      </c>
    </row>
    <row r="108" spans="1:5" ht="12.75">
      <c r="A108" s="33" t="s">
        <v>191</v>
      </c>
      <c r="B108" s="33" t="s">
        <v>192</v>
      </c>
      <c r="C108" s="34">
        <v>212000</v>
      </c>
      <c r="D108" s="15"/>
      <c r="E108" s="33">
        <v>1</v>
      </c>
    </row>
    <row r="109" spans="1:22" s="10" customFormat="1" ht="12" customHeight="1">
      <c r="A109" s="37" t="s">
        <v>347</v>
      </c>
      <c r="B109" s="35"/>
      <c r="C109" s="36">
        <f>SUM(C95:C108)</f>
        <v>1881800</v>
      </c>
      <c r="D109" s="37"/>
      <c r="E109" s="38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5" ht="12.75">
      <c r="A110" s="33" t="s">
        <v>345</v>
      </c>
      <c r="B110" s="33" t="s">
        <v>324</v>
      </c>
      <c r="C110" s="34">
        <v>250000</v>
      </c>
      <c r="D110" s="15"/>
      <c r="E110" s="33">
        <v>1</v>
      </c>
    </row>
    <row r="111" spans="1:5" ht="12.75">
      <c r="A111" s="33" t="s">
        <v>37</v>
      </c>
      <c r="B111" s="33" t="s">
        <v>38</v>
      </c>
      <c r="C111" s="34">
        <v>120003</v>
      </c>
      <c r="D111" s="15"/>
      <c r="E111" s="33">
        <v>2</v>
      </c>
    </row>
    <row r="112" spans="1:5" ht="12.75">
      <c r="A112" s="33" t="s">
        <v>205</v>
      </c>
      <c r="B112" s="33" t="s">
        <v>206</v>
      </c>
      <c r="C112" s="34">
        <v>200000</v>
      </c>
      <c r="D112" s="15"/>
      <c r="E112" s="33">
        <v>1</v>
      </c>
    </row>
    <row r="113" spans="1:5" ht="12.75">
      <c r="A113" s="33" t="s">
        <v>205</v>
      </c>
      <c r="B113" s="33" t="s">
        <v>206</v>
      </c>
      <c r="C113" s="34">
        <v>470000</v>
      </c>
      <c r="D113" s="15"/>
      <c r="E113" s="33">
        <v>1</v>
      </c>
    </row>
    <row r="114" spans="1:5" ht="12.75">
      <c r="A114" s="33" t="s">
        <v>266</v>
      </c>
      <c r="B114" s="33" t="s">
        <v>267</v>
      </c>
      <c r="C114" s="34">
        <v>205500</v>
      </c>
      <c r="D114" s="15"/>
      <c r="E114" s="33">
        <v>1</v>
      </c>
    </row>
    <row r="115" spans="1:5" ht="12.75">
      <c r="A115" s="33" t="s">
        <v>196</v>
      </c>
      <c r="B115" s="33" t="s">
        <v>310</v>
      </c>
      <c r="C115" s="34">
        <v>84700</v>
      </c>
      <c r="D115" s="15"/>
      <c r="E115" s="33">
        <v>1</v>
      </c>
    </row>
    <row r="116" spans="1:5" ht="12.75">
      <c r="A116" s="33" t="s">
        <v>196</v>
      </c>
      <c r="B116" s="33" t="s">
        <v>197</v>
      </c>
      <c r="C116" s="34">
        <v>32000</v>
      </c>
      <c r="D116" s="15"/>
      <c r="E116" s="33">
        <v>1</v>
      </c>
    </row>
    <row r="117" spans="1:5" ht="12.75">
      <c r="A117" s="33" t="s">
        <v>260</v>
      </c>
      <c r="B117" s="33" t="s">
        <v>311</v>
      </c>
      <c r="C117" s="34">
        <v>300000</v>
      </c>
      <c r="D117" s="15"/>
      <c r="E117" s="33">
        <v>1</v>
      </c>
    </row>
    <row r="118" spans="1:5" ht="12.75">
      <c r="A118" s="33" t="s">
        <v>260</v>
      </c>
      <c r="B118" s="33" t="s">
        <v>261</v>
      </c>
      <c r="C118" s="34">
        <v>110000</v>
      </c>
      <c r="D118" s="15"/>
      <c r="E118" s="33">
        <v>1</v>
      </c>
    </row>
    <row r="119" spans="1:5" ht="12.75">
      <c r="A119" s="33" t="s">
        <v>262</v>
      </c>
      <c r="B119" s="33" t="s">
        <v>263</v>
      </c>
      <c r="C119" s="34">
        <v>141669</v>
      </c>
      <c r="D119" s="15"/>
      <c r="E119" s="33">
        <v>1</v>
      </c>
    </row>
    <row r="120" spans="1:5" ht="12.75">
      <c r="A120" s="33" t="s">
        <v>342</v>
      </c>
      <c r="B120" s="33" t="s">
        <v>320</v>
      </c>
      <c r="C120" s="34">
        <v>407000</v>
      </c>
      <c r="D120" s="15"/>
      <c r="E120" s="33">
        <v>1</v>
      </c>
    </row>
    <row r="121" spans="1:5" ht="12.75">
      <c r="A121" s="33" t="s">
        <v>336</v>
      </c>
      <c r="B121" s="33" t="s">
        <v>312</v>
      </c>
      <c r="C121" s="34">
        <v>435000</v>
      </c>
      <c r="D121" s="15"/>
      <c r="E121" s="33">
        <v>1</v>
      </c>
    </row>
    <row r="122" spans="1:5" ht="12.75">
      <c r="A122" s="33" t="s">
        <v>198</v>
      </c>
      <c r="B122" s="33" t="s">
        <v>199</v>
      </c>
      <c r="C122" s="34">
        <v>120000</v>
      </c>
      <c r="D122" s="15"/>
      <c r="E122" s="33">
        <v>1</v>
      </c>
    </row>
    <row r="123" spans="1:5" ht="12.75">
      <c r="A123" s="33" t="s">
        <v>200</v>
      </c>
      <c r="B123" s="33" t="s">
        <v>201</v>
      </c>
      <c r="C123" s="34">
        <v>170000</v>
      </c>
      <c r="D123" s="15"/>
      <c r="E123" s="33">
        <v>1</v>
      </c>
    </row>
    <row r="124" spans="1:5" ht="12.75">
      <c r="A124" s="33" t="s">
        <v>200</v>
      </c>
      <c r="B124" s="33" t="s">
        <v>202</v>
      </c>
      <c r="C124" s="34">
        <v>16000</v>
      </c>
      <c r="D124" s="15"/>
      <c r="E124" s="33">
        <v>1</v>
      </c>
    </row>
    <row r="125" spans="1:5" ht="12.75">
      <c r="A125" s="33" t="s">
        <v>200</v>
      </c>
      <c r="B125" s="33" t="s">
        <v>321</v>
      </c>
      <c r="C125" s="34">
        <v>300000</v>
      </c>
      <c r="D125" s="15"/>
      <c r="E125" s="33">
        <v>1</v>
      </c>
    </row>
    <row r="126" spans="1:5" ht="12.75">
      <c r="A126" s="33" t="s">
        <v>264</v>
      </c>
      <c r="B126" s="33" t="s">
        <v>265</v>
      </c>
      <c r="C126" s="34">
        <v>64000</v>
      </c>
      <c r="D126" s="15"/>
      <c r="E126" s="33">
        <v>1</v>
      </c>
    </row>
    <row r="127" spans="1:5" ht="12.75">
      <c r="A127" s="33" t="s">
        <v>203</v>
      </c>
      <c r="B127" s="33" t="s">
        <v>204</v>
      </c>
      <c r="C127" s="34">
        <v>119000</v>
      </c>
      <c r="D127" s="15"/>
      <c r="E127" s="33">
        <v>1</v>
      </c>
    </row>
    <row r="128" spans="1:22" s="10" customFormat="1" ht="12" customHeight="1">
      <c r="A128" s="37" t="s">
        <v>347</v>
      </c>
      <c r="B128" s="35"/>
      <c r="C128" s="36">
        <f>SUM(C110:C127)</f>
        <v>3544872</v>
      </c>
      <c r="D128" s="37"/>
      <c r="E128" s="38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5" ht="12.75">
      <c r="A129" s="33" t="s">
        <v>211</v>
      </c>
      <c r="B129" s="33" t="s">
        <v>212</v>
      </c>
      <c r="C129" s="34">
        <v>87000</v>
      </c>
      <c r="D129" s="15"/>
      <c r="E129" s="33">
        <v>1</v>
      </c>
    </row>
    <row r="130" spans="1:5" ht="12.75">
      <c r="A130" s="33" t="s">
        <v>271</v>
      </c>
      <c r="B130" s="33" t="s">
        <v>313</v>
      </c>
      <c r="C130" s="34">
        <v>87000</v>
      </c>
      <c r="D130" s="15"/>
      <c r="E130" s="33">
        <v>1</v>
      </c>
    </row>
    <row r="131" spans="1:5" ht="12.75">
      <c r="A131" s="33" t="s">
        <v>271</v>
      </c>
      <c r="B131" s="33" t="s">
        <v>272</v>
      </c>
      <c r="C131" s="34">
        <v>34000</v>
      </c>
      <c r="D131" s="15"/>
      <c r="E131" s="33">
        <v>1</v>
      </c>
    </row>
    <row r="132" spans="1:5" ht="12.75">
      <c r="A132" s="33" t="s">
        <v>213</v>
      </c>
      <c r="B132" s="33" t="s">
        <v>214</v>
      </c>
      <c r="C132" s="34">
        <v>374000</v>
      </c>
      <c r="D132" s="15"/>
      <c r="E132" s="33">
        <v>1</v>
      </c>
    </row>
    <row r="133" spans="1:5" ht="12.75">
      <c r="A133" s="33" t="s">
        <v>215</v>
      </c>
      <c r="B133" s="33" t="s">
        <v>216</v>
      </c>
      <c r="C133" s="34">
        <v>86000</v>
      </c>
      <c r="D133" s="15"/>
      <c r="E133" s="33">
        <v>1</v>
      </c>
    </row>
    <row r="134" spans="1:5" ht="12.75">
      <c r="A134" s="33" t="s">
        <v>215</v>
      </c>
      <c r="B134" s="33" t="s">
        <v>273</v>
      </c>
      <c r="C134" s="34">
        <v>300000</v>
      </c>
      <c r="D134" s="15"/>
      <c r="E134" s="33">
        <v>1</v>
      </c>
    </row>
    <row r="135" spans="1:5" ht="12.75">
      <c r="A135" s="33" t="s">
        <v>268</v>
      </c>
      <c r="B135" s="33" t="s">
        <v>269</v>
      </c>
      <c r="C135" s="34">
        <v>16000</v>
      </c>
      <c r="D135" s="15"/>
      <c r="E135" s="33">
        <v>1</v>
      </c>
    </row>
    <row r="136" spans="1:5" ht="12.75">
      <c r="A136" s="33" t="s">
        <v>207</v>
      </c>
      <c r="B136" s="33" t="s">
        <v>208</v>
      </c>
      <c r="C136" s="34">
        <v>87000</v>
      </c>
      <c r="D136" s="15"/>
      <c r="E136" s="33">
        <v>1</v>
      </c>
    </row>
    <row r="137" spans="1:5" ht="12.75">
      <c r="A137" s="33" t="s">
        <v>207</v>
      </c>
      <c r="B137" s="33" t="s">
        <v>270</v>
      </c>
      <c r="C137" s="34">
        <v>16000</v>
      </c>
      <c r="D137" s="15"/>
      <c r="E137" s="33">
        <v>1</v>
      </c>
    </row>
    <row r="138" spans="1:5" ht="12.75">
      <c r="A138" s="33" t="s">
        <v>209</v>
      </c>
      <c r="B138" s="33" t="s">
        <v>210</v>
      </c>
      <c r="C138" s="34">
        <v>100000</v>
      </c>
      <c r="D138" s="15"/>
      <c r="E138" s="33">
        <v>1</v>
      </c>
    </row>
    <row r="139" spans="1:5" ht="12.75">
      <c r="A139" s="33" t="s">
        <v>83</v>
      </c>
      <c r="B139" s="33" t="s">
        <v>84</v>
      </c>
      <c r="C139" s="34">
        <v>192940</v>
      </c>
      <c r="D139" s="15"/>
      <c r="E139" s="33">
        <v>2</v>
      </c>
    </row>
    <row r="140" spans="1:22" s="10" customFormat="1" ht="12" customHeight="1">
      <c r="A140" s="37" t="s">
        <v>347</v>
      </c>
      <c r="B140" s="35"/>
      <c r="C140" s="36">
        <f>SUM(C129:C139)</f>
        <v>1379940</v>
      </c>
      <c r="D140" s="37"/>
      <c r="E140" s="38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5" ht="12.75">
      <c r="A141" s="33" t="s">
        <v>227</v>
      </c>
      <c r="B141" s="33" t="s">
        <v>228</v>
      </c>
      <c r="C141" s="34">
        <v>6400</v>
      </c>
      <c r="D141" s="15"/>
      <c r="E141" s="33">
        <v>3</v>
      </c>
    </row>
    <row r="142" spans="1:5" ht="12.75">
      <c r="A142" s="33" t="s">
        <v>338</v>
      </c>
      <c r="B142" s="33" t="s">
        <v>316</v>
      </c>
      <c r="C142" s="34">
        <v>620000</v>
      </c>
      <c r="D142" s="15"/>
      <c r="E142" s="33">
        <v>3</v>
      </c>
    </row>
    <row r="143" spans="1:5" ht="12.75">
      <c r="A143" s="33" t="s">
        <v>221</v>
      </c>
      <c r="B143" s="33" t="s">
        <v>222</v>
      </c>
      <c r="C143" s="34">
        <v>190000</v>
      </c>
      <c r="D143" s="15"/>
      <c r="E143" s="33">
        <v>1</v>
      </c>
    </row>
    <row r="144" spans="1:5" ht="12.75">
      <c r="A144" s="33" t="s">
        <v>276</v>
      </c>
      <c r="B144" s="33" t="s">
        <v>315</v>
      </c>
      <c r="C144" s="34">
        <v>180000</v>
      </c>
      <c r="D144" s="15"/>
      <c r="E144" s="33">
        <v>1</v>
      </c>
    </row>
    <row r="145" spans="1:5" ht="12.75">
      <c r="A145" s="33" t="s">
        <v>276</v>
      </c>
      <c r="B145" s="33" t="s">
        <v>277</v>
      </c>
      <c r="C145" s="34">
        <v>130000</v>
      </c>
      <c r="D145" s="15"/>
      <c r="E145" s="33">
        <v>1</v>
      </c>
    </row>
    <row r="146" spans="1:5" ht="12.75">
      <c r="A146" s="33" t="s">
        <v>223</v>
      </c>
      <c r="B146" s="33" t="s">
        <v>224</v>
      </c>
      <c r="C146" s="34">
        <v>68200</v>
      </c>
      <c r="D146" s="15"/>
      <c r="E146" s="33">
        <v>1</v>
      </c>
    </row>
    <row r="147" spans="1:5" ht="12.75">
      <c r="A147" s="33" t="s">
        <v>274</v>
      </c>
      <c r="B147" s="33" t="s">
        <v>275</v>
      </c>
      <c r="C147" s="34">
        <v>72000</v>
      </c>
      <c r="D147" s="15"/>
      <c r="E147" s="33">
        <v>1</v>
      </c>
    </row>
    <row r="148" spans="1:5" ht="12.75">
      <c r="A148" s="33" t="s">
        <v>217</v>
      </c>
      <c r="B148" s="33" t="s">
        <v>218</v>
      </c>
      <c r="C148" s="34">
        <v>17000</v>
      </c>
      <c r="D148" s="15"/>
      <c r="E148" s="33">
        <v>1</v>
      </c>
    </row>
    <row r="149" spans="1:5" ht="12.75">
      <c r="A149" s="33" t="s">
        <v>337</v>
      </c>
      <c r="B149" s="33" t="s">
        <v>314</v>
      </c>
      <c r="C149" s="34">
        <v>119000</v>
      </c>
      <c r="D149" s="15"/>
      <c r="E149" s="33">
        <v>1</v>
      </c>
    </row>
    <row r="150" spans="1:5" ht="12.75">
      <c r="A150" s="33" t="s">
        <v>219</v>
      </c>
      <c r="B150" s="33" t="s">
        <v>220</v>
      </c>
      <c r="C150" s="34">
        <v>28600</v>
      </c>
      <c r="D150" s="15"/>
      <c r="E150" s="33">
        <v>1</v>
      </c>
    </row>
    <row r="151" spans="1:5" ht="12.75">
      <c r="A151" s="33" t="s">
        <v>33</v>
      </c>
      <c r="B151" s="33" t="s">
        <v>34</v>
      </c>
      <c r="C151" s="34">
        <v>131543</v>
      </c>
      <c r="D151" s="15"/>
      <c r="E151" s="33">
        <v>3</v>
      </c>
    </row>
    <row r="152" spans="1:22" s="10" customFormat="1" ht="12" customHeight="1">
      <c r="A152" s="37" t="s">
        <v>347</v>
      </c>
      <c r="B152" s="35"/>
      <c r="C152" s="36">
        <f>SUM(C141:C151)</f>
        <v>1562743</v>
      </c>
      <c r="D152" s="37"/>
      <c r="E152" s="38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5" ht="12.75">
      <c r="A153" s="33" t="s">
        <v>239</v>
      </c>
      <c r="B153" s="33" t="s">
        <v>240</v>
      </c>
      <c r="C153" s="34">
        <v>450000</v>
      </c>
      <c r="D153" s="15"/>
      <c r="E153" s="33">
        <v>1</v>
      </c>
    </row>
    <row r="154" spans="1:5" ht="12.75">
      <c r="A154" s="33" t="s">
        <v>101</v>
      </c>
      <c r="B154" s="33" t="s">
        <v>102</v>
      </c>
      <c r="C154" s="34">
        <v>324500</v>
      </c>
      <c r="D154" s="15"/>
      <c r="E154" s="33">
        <v>1</v>
      </c>
    </row>
    <row r="155" spans="1:5" ht="12.75">
      <c r="A155" s="33" t="s">
        <v>103</v>
      </c>
      <c r="B155" s="33" t="s">
        <v>104</v>
      </c>
      <c r="C155" s="34">
        <v>76230</v>
      </c>
      <c r="D155" s="15"/>
      <c r="E155" s="33">
        <v>1</v>
      </c>
    </row>
    <row r="156" spans="1:5" ht="12.75">
      <c r="A156" s="33" t="s">
        <v>105</v>
      </c>
      <c r="B156" s="33" t="s">
        <v>106</v>
      </c>
      <c r="C156" s="34">
        <v>225000</v>
      </c>
      <c r="D156" s="15"/>
      <c r="E156" s="33">
        <v>1</v>
      </c>
    </row>
    <row r="157" spans="1:5" ht="12.75">
      <c r="A157" s="33" t="s">
        <v>105</v>
      </c>
      <c r="B157" s="33" t="s">
        <v>241</v>
      </c>
      <c r="C157" s="34">
        <v>72000</v>
      </c>
      <c r="D157" s="15"/>
      <c r="E157" s="33">
        <v>1</v>
      </c>
    </row>
    <row r="158" spans="1:5" ht="12.75">
      <c r="A158" s="33" t="s">
        <v>231</v>
      </c>
      <c r="B158" s="33" t="s">
        <v>232</v>
      </c>
      <c r="C158" s="34">
        <v>76230</v>
      </c>
      <c r="D158" s="15"/>
      <c r="E158" s="33">
        <v>2</v>
      </c>
    </row>
    <row r="159" spans="1:5" ht="12.75">
      <c r="A159" s="33" t="s">
        <v>95</v>
      </c>
      <c r="B159" s="33" t="s">
        <v>96</v>
      </c>
      <c r="C159" s="34">
        <v>164000</v>
      </c>
      <c r="D159" s="15"/>
      <c r="E159" s="33">
        <v>1</v>
      </c>
    </row>
    <row r="160" spans="1:5" ht="12.75">
      <c r="A160" s="33" t="s">
        <v>95</v>
      </c>
      <c r="B160" s="33" t="s">
        <v>287</v>
      </c>
      <c r="C160" s="34">
        <v>80190</v>
      </c>
      <c r="D160" s="15"/>
      <c r="E160" s="33">
        <v>3</v>
      </c>
    </row>
    <row r="161" spans="1:5" ht="12.75">
      <c r="A161" s="33" t="s">
        <v>235</v>
      </c>
      <c r="B161" s="33" t="s">
        <v>236</v>
      </c>
      <c r="C161" s="34">
        <v>16000</v>
      </c>
      <c r="D161" s="15"/>
      <c r="E161" s="33">
        <v>1</v>
      </c>
    </row>
    <row r="162" spans="1:5" ht="12.75">
      <c r="A162" s="33" t="s">
        <v>281</v>
      </c>
      <c r="B162" s="33" t="s">
        <v>282</v>
      </c>
      <c r="C162" s="34">
        <v>38000</v>
      </c>
      <c r="D162" s="15"/>
      <c r="E162" s="33">
        <v>3</v>
      </c>
    </row>
    <row r="163" spans="1:5" ht="12.75">
      <c r="A163" s="33" t="s">
        <v>291</v>
      </c>
      <c r="B163" s="33" t="s">
        <v>292</v>
      </c>
      <c r="C163" s="34">
        <v>228800</v>
      </c>
      <c r="D163" s="15"/>
      <c r="E163" s="33">
        <v>3</v>
      </c>
    </row>
    <row r="164" spans="1:5" ht="12.75">
      <c r="A164" s="33" t="s">
        <v>97</v>
      </c>
      <c r="B164" s="33" t="s">
        <v>98</v>
      </c>
      <c r="C164" s="34">
        <v>16000</v>
      </c>
      <c r="D164" s="15"/>
      <c r="E164" s="33">
        <v>1</v>
      </c>
    </row>
    <row r="165" spans="1:5" ht="12.75">
      <c r="A165" s="33" t="s">
        <v>97</v>
      </c>
      <c r="B165" s="33" t="s">
        <v>295</v>
      </c>
      <c r="C165" s="34">
        <v>265000</v>
      </c>
      <c r="D165" s="15"/>
      <c r="E165" s="33">
        <v>1</v>
      </c>
    </row>
    <row r="166" spans="1:5" ht="12.75">
      <c r="A166" s="33" t="s">
        <v>237</v>
      </c>
      <c r="B166" s="33" t="s">
        <v>238</v>
      </c>
      <c r="C166" s="34">
        <v>164000</v>
      </c>
      <c r="D166" s="15"/>
      <c r="E166" s="33">
        <v>1</v>
      </c>
    </row>
    <row r="167" spans="1:5" ht="12.75">
      <c r="A167" s="33" t="s">
        <v>99</v>
      </c>
      <c r="B167" s="33" t="s">
        <v>100</v>
      </c>
      <c r="C167" s="34">
        <v>83000</v>
      </c>
      <c r="D167" s="15"/>
      <c r="E167" s="33">
        <v>1</v>
      </c>
    </row>
    <row r="168" spans="1:22" s="10" customFormat="1" ht="12" customHeight="1">
      <c r="A168" s="37" t="s">
        <v>347</v>
      </c>
      <c r="B168" s="35"/>
      <c r="C168" s="36">
        <f>SUM(C153:C167)</f>
        <v>2278950</v>
      </c>
      <c r="D168" s="37"/>
      <c r="E168" s="38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5" ht="12.75">
      <c r="A169" s="33" t="s">
        <v>35</v>
      </c>
      <c r="B169" s="33" t="s">
        <v>36</v>
      </c>
      <c r="C169" s="34">
        <v>181500</v>
      </c>
      <c r="D169" s="15"/>
      <c r="E169" s="33">
        <v>1</v>
      </c>
    </row>
    <row r="170" spans="1:5" ht="12.75">
      <c r="A170" s="33" t="s">
        <v>35</v>
      </c>
      <c r="B170" s="33" t="s">
        <v>82</v>
      </c>
      <c r="C170" s="34">
        <v>419166</v>
      </c>
      <c r="D170" s="15"/>
      <c r="E170" s="33">
        <v>2</v>
      </c>
    </row>
    <row r="171" spans="1:5" ht="12.75">
      <c r="A171" s="33" t="s">
        <v>289</v>
      </c>
      <c r="B171" s="33" t="s">
        <v>290</v>
      </c>
      <c r="C171" s="34">
        <v>85800</v>
      </c>
      <c r="D171" s="15"/>
      <c r="E171" s="33">
        <v>2</v>
      </c>
    </row>
    <row r="172" spans="1:5" ht="12.75">
      <c r="A172" s="33" t="s">
        <v>293</v>
      </c>
      <c r="B172" s="33" t="s">
        <v>294</v>
      </c>
      <c r="C172" s="34">
        <v>103752</v>
      </c>
      <c r="D172" s="15"/>
      <c r="E172" s="33">
        <v>3</v>
      </c>
    </row>
    <row r="173" spans="1:5" ht="12.75">
      <c r="A173" s="33" t="s">
        <v>91</v>
      </c>
      <c r="B173" s="33" t="s">
        <v>92</v>
      </c>
      <c r="C173" s="34">
        <v>104500</v>
      </c>
      <c r="D173" s="15"/>
      <c r="E173" s="33">
        <v>3</v>
      </c>
    </row>
    <row r="174" spans="1:5" ht="12.75">
      <c r="A174" s="33" t="s">
        <v>242</v>
      </c>
      <c r="B174" s="33" t="s">
        <v>243</v>
      </c>
      <c r="C174" s="34">
        <v>94000</v>
      </c>
      <c r="D174" s="15"/>
      <c r="E174" s="33">
        <v>1</v>
      </c>
    </row>
    <row r="175" spans="1:5" ht="12.75">
      <c r="A175" s="33" t="s">
        <v>346</v>
      </c>
      <c r="B175" s="33" t="s">
        <v>325</v>
      </c>
      <c r="C175" s="34">
        <v>68200</v>
      </c>
      <c r="D175" s="15"/>
      <c r="E175" s="33">
        <v>2</v>
      </c>
    </row>
    <row r="176" spans="1:5" ht="12.75">
      <c r="A176" s="33" t="s">
        <v>283</v>
      </c>
      <c r="B176" s="33" t="s">
        <v>284</v>
      </c>
      <c r="C176" s="34">
        <v>125000</v>
      </c>
      <c r="D176" s="15"/>
      <c r="E176" s="33">
        <v>2</v>
      </c>
    </row>
    <row r="177" spans="1:5" ht="12.75">
      <c r="A177" s="33" t="s">
        <v>93</v>
      </c>
      <c r="B177" s="33" t="s">
        <v>94</v>
      </c>
      <c r="C177" s="34">
        <v>114345</v>
      </c>
      <c r="D177" s="15"/>
      <c r="E177" s="33">
        <v>2</v>
      </c>
    </row>
    <row r="178" spans="1:5" ht="12.75">
      <c r="A178" s="33" t="s">
        <v>93</v>
      </c>
      <c r="B178" s="33" t="s">
        <v>107</v>
      </c>
      <c r="C178" s="34">
        <v>59000</v>
      </c>
      <c r="D178" s="15"/>
      <c r="E178" s="33">
        <v>1</v>
      </c>
    </row>
    <row r="179" spans="1:5" ht="12.75">
      <c r="A179" s="33" t="s">
        <v>87</v>
      </c>
      <c r="B179" s="33" t="s">
        <v>88</v>
      </c>
      <c r="C179" s="34">
        <v>50000</v>
      </c>
      <c r="D179" s="15"/>
      <c r="E179" s="33">
        <v>3</v>
      </c>
    </row>
    <row r="180" spans="1:5" ht="12.75">
      <c r="A180" s="33" t="s">
        <v>87</v>
      </c>
      <c r="B180" s="33" t="s">
        <v>108</v>
      </c>
      <c r="C180" s="34">
        <v>145000</v>
      </c>
      <c r="D180" s="15"/>
      <c r="E180" s="33">
        <v>1</v>
      </c>
    </row>
    <row r="181" spans="1:22" s="10" customFormat="1" ht="12" customHeight="1">
      <c r="A181" s="37" t="s">
        <v>347</v>
      </c>
      <c r="B181" s="35"/>
      <c r="C181" s="36">
        <f>SUM(C169:C180)</f>
        <v>1550263</v>
      </c>
      <c r="D181" s="37"/>
      <c r="E181" s="38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5" ht="12.75">
      <c r="A182" s="33" t="s">
        <v>117</v>
      </c>
      <c r="B182" s="33" t="s">
        <v>118</v>
      </c>
      <c r="C182" s="34">
        <v>169400</v>
      </c>
      <c r="D182" s="15"/>
      <c r="E182" s="33">
        <v>1</v>
      </c>
    </row>
    <row r="183" spans="1:5" ht="12.75">
      <c r="A183" s="33" t="s">
        <v>119</v>
      </c>
      <c r="B183" s="33" t="s">
        <v>120</v>
      </c>
      <c r="C183" s="34">
        <v>365000</v>
      </c>
      <c r="D183" s="15"/>
      <c r="E183" s="33">
        <v>1</v>
      </c>
    </row>
    <row r="184" spans="1:5" ht="12.75">
      <c r="A184" s="33" t="s">
        <v>85</v>
      </c>
      <c r="B184" s="33" t="s">
        <v>86</v>
      </c>
      <c r="C184" s="34">
        <v>294000</v>
      </c>
      <c r="D184" s="15"/>
      <c r="E184" s="33">
        <v>3</v>
      </c>
    </row>
    <row r="185" spans="1:5" ht="12.75">
      <c r="A185" s="33" t="s">
        <v>85</v>
      </c>
      <c r="B185" s="33" t="s">
        <v>280</v>
      </c>
      <c r="C185" s="34">
        <v>131000</v>
      </c>
      <c r="D185" s="15"/>
      <c r="E185" s="33">
        <v>2</v>
      </c>
    </row>
    <row r="186" spans="1:5" ht="12.75">
      <c r="A186" s="33" t="s">
        <v>285</v>
      </c>
      <c r="B186" s="33" t="s">
        <v>286</v>
      </c>
      <c r="C186" s="34">
        <v>165000</v>
      </c>
      <c r="D186" s="15"/>
      <c r="E186" s="33">
        <v>2</v>
      </c>
    </row>
    <row r="187" spans="1:5" ht="12.75">
      <c r="A187" s="33" t="s">
        <v>229</v>
      </c>
      <c r="B187" s="33" t="s">
        <v>230</v>
      </c>
      <c r="C187" s="34">
        <v>275000</v>
      </c>
      <c r="D187" s="15"/>
      <c r="E187" s="33">
        <v>2</v>
      </c>
    </row>
    <row r="188" spans="1:5" ht="12.75">
      <c r="A188" s="33" t="s">
        <v>229</v>
      </c>
      <c r="B188" s="33" t="s">
        <v>288</v>
      </c>
      <c r="C188" s="34">
        <v>36300</v>
      </c>
      <c r="D188" s="15"/>
      <c r="E188" s="33">
        <v>2</v>
      </c>
    </row>
    <row r="189" spans="1:5" ht="12.75">
      <c r="A189" s="33" t="s">
        <v>244</v>
      </c>
      <c r="B189" s="33" t="s">
        <v>245</v>
      </c>
      <c r="C189" s="34">
        <v>136120</v>
      </c>
      <c r="D189" s="15"/>
      <c r="E189" s="33">
        <v>1</v>
      </c>
    </row>
    <row r="190" spans="1:5" ht="12.75">
      <c r="A190" s="33" t="s">
        <v>246</v>
      </c>
      <c r="B190" s="33" t="s">
        <v>247</v>
      </c>
      <c r="C190" s="34">
        <v>16100</v>
      </c>
      <c r="D190" s="15"/>
      <c r="E190" s="33">
        <v>1</v>
      </c>
    </row>
    <row r="191" spans="1:5" ht="12.75">
      <c r="A191" s="33" t="s">
        <v>109</v>
      </c>
      <c r="B191" s="33" t="s">
        <v>110</v>
      </c>
      <c r="C191" s="34">
        <v>62000</v>
      </c>
      <c r="D191" s="15"/>
      <c r="E191" s="33">
        <v>1</v>
      </c>
    </row>
    <row r="192" spans="1:5" ht="12.75">
      <c r="A192" s="33" t="s">
        <v>111</v>
      </c>
      <c r="B192" s="33" t="s">
        <v>112</v>
      </c>
      <c r="C192" s="34">
        <v>400000</v>
      </c>
      <c r="D192" s="15"/>
      <c r="E192" s="33">
        <v>1</v>
      </c>
    </row>
    <row r="193" spans="1:5" ht="12.75">
      <c r="A193" s="33" t="s">
        <v>339</v>
      </c>
      <c r="B193" s="33" t="s">
        <v>317</v>
      </c>
      <c r="C193" s="34">
        <v>460800</v>
      </c>
      <c r="D193" s="15"/>
      <c r="E193" s="33">
        <v>1</v>
      </c>
    </row>
    <row r="194" spans="1:5" ht="12.75">
      <c r="A194" s="33" t="s">
        <v>225</v>
      </c>
      <c r="B194" s="33" t="s">
        <v>226</v>
      </c>
      <c r="C194" s="34">
        <v>285000</v>
      </c>
      <c r="D194" s="15"/>
      <c r="E194" s="33">
        <v>2</v>
      </c>
    </row>
    <row r="195" spans="1:5" ht="12.75">
      <c r="A195" s="33" t="s">
        <v>233</v>
      </c>
      <c r="B195" s="33" t="s">
        <v>234</v>
      </c>
      <c r="C195" s="34">
        <v>76230</v>
      </c>
      <c r="D195" s="15"/>
      <c r="E195" s="33">
        <v>2</v>
      </c>
    </row>
    <row r="196" spans="1:5" ht="12.75">
      <c r="A196" s="33" t="s">
        <v>233</v>
      </c>
      <c r="B196" s="33" t="s">
        <v>248</v>
      </c>
      <c r="C196" s="34">
        <v>54000</v>
      </c>
      <c r="D196" s="15"/>
      <c r="E196" s="33">
        <v>1</v>
      </c>
    </row>
    <row r="197" spans="1:5" ht="12.75">
      <c r="A197" s="33" t="s">
        <v>89</v>
      </c>
      <c r="B197" s="33" t="s">
        <v>90</v>
      </c>
      <c r="C197" s="34">
        <v>119000</v>
      </c>
      <c r="D197" s="15"/>
      <c r="E197" s="33">
        <v>2</v>
      </c>
    </row>
    <row r="198" spans="1:5" ht="12.75">
      <c r="A198" s="33" t="s">
        <v>113</v>
      </c>
      <c r="B198" s="33" t="s">
        <v>114</v>
      </c>
      <c r="C198" s="34">
        <v>100000</v>
      </c>
      <c r="D198" s="15"/>
      <c r="E198" s="33">
        <v>1</v>
      </c>
    </row>
    <row r="199" spans="1:5" ht="12.75">
      <c r="A199" s="33" t="s">
        <v>113</v>
      </c>
      <c r="B199" s="33" t="s">
        <v>114</v>
      </c>
      <c r="C199" s="34">
        <v>235000</v>
      </c>
      <c r="D199" s="15"/>
      <c r="E199" s="33">
        <v>1</v>
      </c>
    </row>
    <row r="200" spans="1:5" ht="12.75">
      <c r="A200" s="33" t="s">
        <v>115</v>
      </c>
      <c r="B200" s="33" t="s">
        <v>116</v>
      </c>
      <c r="C200" s="34">
        <v>436920</v>
      </c>
      <c r="D200" s="15"/>
      <c r="E200" s="33">
        <v>1</v>
      </c>
    </row>
    <row r="201" spans="1:5" ht="12.75">
      <c r="A201" s="33" t="s">
        <v>249</v>
      </c>
      <c r="B201" s="33" t="s">
        <v>250</v>
      </c>
      <c r="C201" s="34">
        <v>114345</v>
      </c>
      <c r="D201" s="15"/>
      <c r="E201" s="33">
        <v>1</v>
      </c>
    </row>
    <row r="202" spans="1:22" s="10" customFormat="1" ht="12" customHeight="1">
      <c r="A202" s="37" t="s">
        <v>347</v>
      </c>
      <c r="B202" s="35"/>
      <c r="C202" s="36">
        <f>SUM(C182:C201)</f>
        <v>3931215</v>
      </c>
      <c r="D202" s="37"/>
      <c r="E202" s="38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s="12" customFormat="1" ht="12">
      <c r="A203" s="41" t="s">
        <v>348</v>
      </c>
      <c r="B203" s="39"/>
      <c r="C203" s="40">
        <f>SUM(C202,C181,C168,C152,C140,C128,C109,C94,C73,C54,C35,C16)</f>
        <v>27685022</v>
      </c>
      <c r="D203" s="41"/>
      <c r="E203" s="39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6" spans="2:5" ht="12.75">
      <c r="B206" s="2"/>
      <c r="E206" s="2"/>
    </row>
    <row r="207" spans="1:6" ht="12.75">
      <c r="A207" s="1"/>
      <c r="B207" s="1"/>
      <c r="C207" s="1"/>
      <c r="D207" s="1"/>
      <c r="E207" s="1"/>
      <c r="F207" s="1"/>
    </row>
  </sheetData>
  <sheetProtection/>
  <autoFilter ref="A1:V207"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05"/>
  <sheetViews>
    <sheetView tabSelected="1" zoomScalePageLayoutView="0" workbookViewId="0" topLeftCell="A1">
      <selection activeCell="C48" sqref="C48"/>
    </sheetView>
  </sheetViews>
  <sheetFormatPr defaultColWidth="9.140625" defaultRowHeight="15"/>
  <cols>
    <col min="1" max="1" width="10.57421875" style="16" customWidth="1"/>
    <col min="2" max="2" width="48.8515625" style="16" customWidth="1"/>
    <col min="3" max="3" width="14.421875" style="16" customWidth="1"/>
    <col min="4" max="4" width="9.00390625" style="16" customWidth="1"/>
    <col min="5" max="7" width="9.421875" style="16" bestFit="1" customWidth="1"/>
    <col min="8" max="16384" width="9.00390625" style="16" customWidth="1"/>
  </cols>
  <sheetData>
    <row r="1" spans="1:3" ht="36.75" customHeight="1">
      <c r="A1" s="51" t="s">
        <v>349</v>
      </c>
      <c r="B1" s="51"/>
      <c r="C1" s="51"/>
    </row>
    <row r="2" ht="12">
      <c r="C2" s="17" t="s">
        <v>6</v>
      </c>
    </row>
    <row r="3" spans="1:3" ht="14.25">
      <c r="A3" s="18" t="s">
        <v>7</v>
      </c>
      <c r="B3" s="18" t="s">
        <v>8</v>
      </c>
      <c r="C3" s="18" t="s">
        <v>9</v>
      </c>
    </row>
    <row r="4" spans="1:3" ht="13.5" customHeight="1">
      <c r="A4" s="46" t="s">
        <v>10</v>
      </c>
      <c r="B4" s="19" t="s">
        <v>352</v>
      </c>
      <c r="C4" s="45">
        <v>1970000</v>
      </c>
    </row>
    <row r="5" spans="1:3" ht="13.5" customHeight="1">
      <c r="A5" s="47"/>
      <c r="B5" s="19" t="s">
        <v>26</v>
      </c>
      <c r="C5" s="20"/>
    </row>
    <row r="6" spans="1:3" ht="13.5" customHeight="1">
      <c r="A6" s="47"/>
      <c r="B6" s="19" t="s">
        <v>350</v>
      </c>
      <c r="C6" s="43">
        <v>331340</v>
      </c>
    </row>
    <row r="7" spans="1:3" ht="13.5" customHeight="1">
      <c r="A7" s="48"/>
      <c r="B7" s="21" t="s">
        <v>362</v>
      </c>
      <c r="C7" s="22">
        <f>SUM(C4:C6)</f>
        <v>2301340</v>
      </c>
    </row>
    <row r="8" spans="1:3" ht="13.5" customHeight="1">
      <c r="A8" s="46" t="s">
        <v>11</v>
      </c>
      <c r="B8" s="19" t="s">
        <v>372</v>
      </c>
      <c r="C8" s="43">
        <v>1692000</v>
      </c>
    </row>
    <row r="9" spans="1:3" ht="13.5" customHeight="1">
      <c r="A9" s="47"/>
      <c r="B9" s="19" t="s">
        <v>26</v>
      </c>
      <c r="C9" s="25">
        <v>0</v>
      </c>
    </row>
    <row r="10" spans="1:3" ht="13.5" customHeight="1">
      <c r="A10" s="47"/>
      <c r="B10" s="19" t="s">
        <v>390</v>
      </c>
      <c r="C10" s="25">
        <v>502000</v>
      </c>
    </row>
    <row r="11" spans="1:3" ht="13.5" customHeight="1">
      <c r="A11" s="48"/>
      <c r="B11" s="21" t="s">
        <v>391</v>
      </c>
      <c r="C11" s="22">
        <f>SUM(C8:C10)</f>
        <v>2194000</v>
      </c>
    </row>
    <row r="12" spans="1:3" ht="13.5" customHeight="1">
      <c r="A12" s="46" t="s">
        <v>12</v>
      </c>
      <c r="B12" s="19" t="s">
        <v>354</v>
      </c>
      <c r="C12" s="25">
        <f>SUM('11년'!C36:C38,'11년'!C40:C53)</f>
        <v>2521789</v>
      </c>
    </row>
    <row r="13" spans="1:3" ht="13.5" customHeight="1">
      <c r="A13" s="47"/>
      <c r="B13" s="19" t="s">
        <v>26</v>
      </c>
      <c r="C13" s="20"/>
    </row>
    <row r="14" spans="1:3" ht="13.5" customHeight="1">
      <c r="A14" s="47"/>
      <c r="B14" s="19" t="s">
        <v>355</v>
      </c>
      <c r="C14" s="25">
        <f>SUM('11년'!C39)</f>
        <v>96000</v>
      </c>
    </row>
    <row r="15" spans="1:3" ht="13.5" customHeight="1">
      <c r="A15" s="48"/>
      <c r="B15" s="21" t="s">
        <v>356</v>
      </c>
      <c r="C15" s="22">
        <f>SUM(C12:C14)</f>
        <v>2617789</v>
      </c>
    </row>
    <row r="16" spans="1:3" ht="13.5" customHeight="1">
      <c r="A16" s="46" t="s">
        <v>13</v>
      </c>
      <c r="B16" s="19" t="s">
        <v>357</v>
      </c>
      <c r="C16" s="25">
        <f>SUM('11년'!C55:C72)</f>
        <v>1820710</v>
      </c>
    </row>
    <row r="17" spans="1:3" ht="13.5" customHeight="1">
      <c r="A17" s="47"/>
      <c r="B17" s="19" t="s">
        <v>26</v>
      </c>
      <c r="C17" s="20"/>
    </row>
    <row r="18" spans="1:3" ht="13.5" customHeight="1">
      <c r="A18" s="47"/>
      <c r="B18" s="19" t="s">
        <v>358</v>
      </c>
      <c r="C18" s="25">
        <v>0</v>
      </c>
    </row>
    <row r="19" spans="1:3" ht="13.5" customHeight="1">
      <c r="A19" s="48"/>
      <c r="B19" s="21" t="s">
        <v>356</v>
      </c>
      <c r="C19" s="22">
        <f>SUM(C16:C18)</f>
        <v>1820710</v>
      </c>
    </row>
    <row r="20" spans="1:3" ht="13.5" customHeight="1">
      <c r="A20" s="46" t="s">
        <v>14</v>
      </c>
      <c r="B20" s="19" t="s">
        <v>359</v>
      </c>
      <c r="C20" s="25">
        <f>SUM('11년'!C74:C93)</f>
        <v>2621400</v>
      </c>
    </row>
    <row r="21" spans="1:3" ht="13.5" customHeight="1">
      <c r="A21" s="47"/>
      <c r="B21" s="19" t="s">
        <v>26</v>
      </c>
      <c r="C21" s="20"/>
    </row>
    <row r="22" spans="1:3" ht="13.5" customHeight="1">
      <c r="A22" s="47"/>
      <c r="B22" s="19" t="s">
        <v>358</v>
      </c>
      <c r="C22" s="25">
        <v>0</v>
      </c>
    </row>
    <row r="23" spans="1:3" ht="13.5" customHeight="1">
      <c r="A23" s="48"/>
      <c r="B23" s="21" t="s">
        <v>360</v>
      </c>
      <c r="C23" s="23">
        <f>SUM(C20:C22)</f>
        <v>2621400</v>
      </c>
    </row>
    <row r="24" spans="1:3" ht="13.5" customHeight="1">
      <c r="A24" s="46" t="s">
        <v>15</v>
      </c>
      <c r="B24" s="19" t="s">
        <v>361</v>
      </c>
      <c r="C24" s="25">
        <f>SUM('11년'!C95:C108)</f>
        <v>1881800</v>
      </c>
    </row>
    <row r="25" spans="1:3" ht="13.5" customHeight="1">
      <c r="A25" s="47"/>
      <c r="B25" s="19" t="s">
        <v>27</v>
      </c>
      <c r="C25" s="20"/>
    </row>
    <row r="26" spans="1:3" ht="13.5" customHeight="1">
      <c r="A26" s="47"/>
      <c r="B26" s="19" t="s">
        <v>358</v>
      </c>
      <c r="C26" s="25"/>
    </row>
    <row r="27" spans="1:3" ht="13.5" customHeight="1">
      <c r="A27" s="48"/>
      <c r="B27" s="21" t="s">
        <v>362</v>
      </c>
      <c r="C27" s="22">
        <f>SUM(C24:C26)</f>
        <v>1881800</v>
      </c>
    </row>
    <row r="28" spans="1:3" ht="13.5" customHeight="1">
      <c r="A28" s="46" t="s">
        <v>16</v>
      </c>
      <c r="B28" s="30" t="s">
        <v>354</v>
      </c>
      <c r="C28" s="29">
        <f>SUM('11년'!C110,'11년'!C112:C127)</f>
        <v>3424869</v>
      </c>
    </row>
    <row r="29" spans="1:3" ht="13.5" customHeight="1">
      <c r="A29" s="47"/>
      <c r="B29" s="31" t="s">
        <v>363</v>
      </c>
      <c r="C29" s="29">
        <f>SUM('11년'!C111)</f>
        <v>120003</v>
      </c>
    </row>
    <row r="30" spans="1:3" ht="13.5" customHeight="1">
      <c r="A30" s="47"/>
      <c r="B30" s="32" t="s">
        <v>358</v>
      </c>
      <c r="C30" s="29"/>
    </row>
    <row r="31" spans="1:3" ht="13.5" customHeight="1">
      <c r="A31" s="48"/>
      <c r="B31" s="21" t="s">
        <v>356</v>
      </c>
      <c r="C31" s="22">
        <f>SUM(C28:C30)</f>
        <v>3544872</v>
      </c>
    </row>
    <row r="32" spans="1:3" ht="13.5" customHeight="1">
      <c r="A32" s="46" t="s">
        <v>17</v>
      </c>
      <c r="B32" s="19" t="s">
        <v>352</v>
      </c>
      <c r="C32" s="25">
        <f>SUM('11년'!C129:C138)</f>
        <v>1187000</v>
      </c>
    </row>
    <row r="33" spans="1:5" ht="13.5" customHeight="1">
      <c r="A33" s="47"/>
      <c r="B33" s="19" t="s">
        <v>28</v>
      </c>
      <c r="C33" s="25">
        <f>SUM('11년'!C139)</f>
        <v>192940</v>
      </c>
      <c r="D33" s="27"/>
      <c r="E33" s="27"/>
    </row>
    <row r="34" spans="1:3" ht="13.5" customHeight="1">
      <c r="A34" s="47"/>
      <c r="B34" s="19" t="s">
        <v>358</v>
      </c>
      <c r="C34" s="25"/>
    </row>
    <row r="35" spans="1:3" ht="13.5" customHeight="1">
      <c r="A35" s="48"/>
      <c r="B35" s="21" t="s">
        <v>351</v>
      </c>
      <c r="C35" s="22">
        <f>SUM(C32:C34)</f>
        <v>1379940</v>
      </c>
    </row>
    <row r="36" spans="1:3" ht="13.5" customHeight="1">
      <c r="A36" s="46" t="s">
        <v>18</v>
      </c>
      <c r="B36" s="19" t="s">
        <v>364</v>
      </c>
      <c r="C36" s="25">
        <f>SUM('11년'!C143:C150)</f>
        <v>804800</v>
      </c>
    </row>
    <row r="37" spans="1:6" ht="13.5" customHeight="1">
      <c r="A37" s="47"/>
      <c r="B37" s="19" t="s">
        <v>365</v>
      </c>
      <c r="C37" s="25"/>
      <c r="D37" s="27"/>
      <c r="F37" s="27"/>
    </row>
    <row r="38" spans="1:6" ht="13.5" customHeight="1">
      <c r="A38" s="47"/>
      <c r="B38" s="19" t="s">
        <v>366</v>
      </c>
      <c r="C38" s="25">
        <f>SUM('11년'!C141:C142,'11년'!C151)</f>
        <v>757943</v>
      </c>
      <c r="F38" s="27"/>
    </row>
    <row r="39" spans="1:3" ht="13.5" customHeight="1">
      <c r="A39" s="48"/>
      <c r="B39" s="21" t="s">
        <v>351</v>
      </c>
      <c r="C39" s="22">
        <f>SUM(C36:C38)</f>
        <v>1562743</v>
      </c>
    </row>
    <row r="40" spans="1:7" ht="13.5" customHeight="1">
      <c r="A40" s="46" t="s">
        <v>19</v>
      </c>
      <c r="B40" s="19" t="s">
        <v>367</v>
      </c>
      <c r="C40" s="25">
        <f>SUM('11년'!C153:C157,'11년'!C159,'11년'!C161,'11년'!C164:C167)</f>
        <v>1855730</v>
      </c>
      <c r="D40" s="27"/>
      <c r="E40" s="28"/>
      <c r="G40" s="27"/>
    </row>
    <row r="41" spans="1:7" ht="13.5" customHeight="1">
      <c r="A41" s="47"/>
      <c r="B41" s="19" t="s">
        <v>363</v>
      </c>
      <c r="C41" s="20">
        <f>SUM('11년'!C158)</f>
        <v>76230</v>
      </c>
      <c r="G41" s="27"/>
    </row>
    <row r="42" spans="1:3" ht="13.5" customHeight="1">
      <c r="A42" s="47"/>
      <c r="B42" s="19" t="s">
        <v>30</v>
      </c>
      <c r="C42" s="25">
        <f>SUM('11년'!C160,'11년'!C162:C163)</f>
        <v>346990</v>
      </c>
    </row>
    <row r="43" spans="1:3" ht="13.5" customHeight="1">
      <c r="A43" s="48"/>
      <c r="B43" s="21" t="s">
        <v>353</v>
      </c>
      <c r="C43" s="22">
        <f>SUM(C40:C42)</f>
        <v>2278950</v>
      </c>
    </row>
    <row r="44" spans="1:7" ht="13.5" customHeight="1">
      <c r="A44" s="46" t="s">
        <v>20</v>
      </c>
      <c r="B44" s="19" t="s">
        <v>368</v>
      </c>
      <c r="C44" s="25">
        <f>SUM('11년'!C169,'11년'!C174,'11년'!C178,'11년'!C180)</f>
        <v>479500</v>
      </c>
      <c r="G44" s="27"/>
    </row>
    <row r="45" spans="1:7" ht="13.5" customHeight="1">
      <c r="A45" s="47"/>
      <c r="B45" s="19" t="s">
        <v>369</v>
      </c>
      <c r="C45" s="25">
        <f>SUM('11년'!C170:C171,'11년'!C175:C176,'11년'!C177)</f>
        <v>812511</v>
      </c>
      <c r="E45" s="27"/>
      <c r="G45" s="27"/>
    </row>
    <row r="46" spans="1:3" ht="13.5" customHeight="1">
      <c r="A46" s="47"/>
      <c r="B46" s="19" t="s">
        <v>370</v>
      </c>
      <c r="C46" s="25">
        <f>SUM('11년'!C172:C173,'11년'!C179)</f>
        <v>258252</v>
      </c>
    </row>
    <row r="47" spans="1:3" ht="13.5" customHeight="1">
      <c r="A47" s="48"/>
      <c r="B47" s="21" t="s">
        <v>371</v>
      </c>
      <c r="C47" s="22">
        <f>SUM(C44:C46)</f>
        <v>1550263</v>
      </c>
    </row>
    <row r="48" spans="1:4" ht="13.5" customHeight="1">
      <c r="A48" s="46" t="s">
        <v>21</v>
      </c>
      <c r="B48" s="19" t="s">
        <v>372</v>
      </c>
      <c r="C48" s="25">
        <f>SUM('11년'!C182:C183,'11년'!C189:C193,'11년'!C196,'11년'!C198:C201)</f>
        <v>2549685</v>
      </c>
      <c r="D48" s="27"/>
    </row>
    <row r="49" spans="1:3" ht="13.5" customHeight="1">
      <c r="A49" s="47"/>
      <c r="B49" s="19" t="s">
        <v>373</v>
      </c>
      <c r="C49" s="20">
        <f>SUM('11년'!C185:C188,'11년'!C194:C195,'11년'!C197)</f>
        <v>1087530</v>
      </c>
    </row>
    <row r="50" spans="1:3" ht="13.5" customHeight="1">
      <c r="A50" s="47"/>
      <c r="B50" s="19" t="s">
        <v>29</v>
      </c>
      <c r="C50" s="25">
        <f>SUM('11년'!C184)</f>
        <v>294000</v>
      </c>
    </row>
    <row r="51" spans="1:3" ht="13.5" customHeight="1">
      <c r="A51" s="48"/>
      <c r="B51" s="21" t="s">
        <v>360</v>
      </c>
      <c r="C51" s="22">
        <f>SUM(C48:C50)</f>
        <v>3931215</v>
      </c>
    </row>
    <row r="52" spans="1:3" s="24" customFormat="1" ht="13.5" customHeight="1">
      <c r="A52" s="49" t="s">
        <v>392</v>
      </c>
      <c r="B52" s="50"/>
      <c r="C52" s="22">
        <f>SUM(C51,C47,C43,C39,C35,C31,C27,C23,C19,C15,C11,C7)</f>
        <v>27685022</v>
      </c>
    </row>
    <row r="53" ht="12">
      <c r="C53" s="27"/>
    </row>
    <row r="54" ht="12">
      <c r="C54" s="44"/>
    </row>
    <row r="105" ht="12">
      <c r="C105" s="16">
        <f>SUM(C94:C104)</f>
        <v>0</v>
      </c>
    </row>
  </sheetData>
  <sheetProtection/>
  <mergeCells count="14">
    <mergeCell ref="A20:A23"/>
    <mergeCell ref="A1:C1"/>
    <mergeCell ref="A4:A7"/>
    <mergeCell ref="A8:A11"/>
    <mergeCell ref="A12:A15"/>
    <mergeCell ref="A16:A19"/>
    <mergeCell ref="A48:A51"/>
    <mergeCell ref="A52:B52"/>
    <mergeCell ref="A24:A27"/>
    <mergeCell ref="A28:A31"/>
    <mergeCell ref="A32:A35"/>
    <mergeCell ref="A36:A39"/>
    <mergeCell ref="A40:A43"/>
    <mergeCell ref="A44:A47"/>
  </mergeCells>
  <printOptions/>
  <pageMargins left="0.7480314960629921" right="0.7480314960629921" top="0.8661417322834646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yjkim</cp:lastModifiedBy>
  <cp:lastPrinted>2012-03-28T04:33:33Z</cp:lastPrinted>
  <dcterms:created xsi:type="dcterms:W3CDTF">2011-03-29T07:11:47Z</dcterms:created>
  <dcterms:modified xsi:type="dcterms:W3CDTF">2012-05-21T02:43:03Z</dcterms:modified>
  <cp:category/>
  <cp:version/>
  <cp:contentType/>
  <cp:contentStatus/>
</cp:coreProperties>
</file>